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256" windowHeight="13176" activeTab="1"/>
  </bookViews>
  <sheets>
    <sheet name="wp_mlw_results (3)" sheetId="1" r:id="rId1"/>
    <sheet name="Свод по району" sheetId="3" r:id="rId2"/>
    <sheet name="Колличество рпрошенных по ОУ" sheetId="4" r:id="rId3"/>
  </sheets>
  <calcPr calcId="145621"/>
</workbook>
</file>

<file path=xl/calcChain.xml><?xml version="1.0" encoding="utf-8"?>
<calcChain xmlns="http://schemas.openxmlformats.org/spreadsheetml/2006/main">
  <c r="B54" i="3" l="1"/>
  <c r="B34" i="3"/>
  <c r="B6" i="3"/>
  <c r="B12" i="3"/>
  <c r="B168" i="3"/>
  <c r="B167" i="3"/>
  <c r="B166" i="3"/>
  <c r="B165" i="3"/>
  <c r="B164" i="3"/>
  <c r="B160" i="3"/>
  <c r="B161" i="3"/>
  <c r="B159" i="3"/>
  <c r="B158" i="3"/>
  <c r="B157" i="3"/>
  <c r="B153" i="3"/>
  <c r="B152" i="3"/>
  <c r="B151" i="3"/>
  <c r="B150" i="3"/>
  <c r="B147" i="3"/>
  <c r="B146" i="3"/>
  <c r="B145" i="3"/>
  <c r="B142" i="3"/>
  <c r="B141" i="3"/>
  <c r="B140" i="3"/>
  <c r="B137" i="3"/>
  <c r="B136" i="3"/>
  <c r="B135" i="3"/>
  <c r="B132" i="3"/>
  <c r="B131" i="3"/>
  <c r="B130" i="3"/>
  <c r="B127" i="3"/>
  <c r="B126" i="3"/>
  <c r="B125" i="3"/>
  <c r="B124" i="3"/>
  <c r="B121" i="3"/>
  <c r="B120" i="3"/>
  <c r="B119" i="3"/>
  <c r="B118" i="3"/>
  <c r="B115" i="3"/>
  <c r="B114" i="3"/>
  <c r="B113" i="3"/>
  <c r="B112" i="3"/>
  <c r="B111" i="3"/>
  <c r="B108" i="3"/>
  <c r="B107" i="3"/>
  <c r="B106" i="3"/>
  <c r="B105" i="3"/>
  <c r="B104" i="3"/>
  <c r="B101" i="3"/>
  <c r="B100" i="3"/>
  <c r="B99" i="3"/>
  <c r="B98" i="3"/>
  <c r="B97" i="3"/>
  <c r="B96" i="3"/>
  <c r="B93" i="3"/>
  <c r="B92" i="3"/>
  <c r="B91" i="3"/>
  <c r="B90" i="3"/>
  <c r="B89" i="3"/>
  <c r="B88" i="3"/>
  <c r="B85" i="3"/>
  <c r="B84" i="3"/>
  <c r="B83" i="3"/>
  <c r="B82" i="3"/>
  <c r="B81" i="3"/>
  <c r="B80" i="3"/>
  <c r="B77" i="3"/>
  <c r="B76" i="3"/>
  <c r="B75" i="3"/>
  <c r="B74" i="3"/>
  <c r="B73" i="3"/>
  <c r="B72" i="3"/>
  <c r="B69" i="3"/>
  <c r="B68" i="3"/>
  <c r="B67" i="3"/>
  <c r="B66" i="3"/>
  <c r="B65" i="3"/>
  <c r="B62" i="3"/>
  <c r="B61" i="3"/>
  <c r="B60" i="3"/>
  <c r="B59" i="3"/>
  <c r="B58" i="3"/>
  <c r="B55" i="3"/>
  <c r="B53" i="3"/>
  <c r="B52" i="3"/>
  <c r="B51" i="3"/>
  <c r="B48" i="3"/>
  <c r="B47" i="3"/>
  <c r="B46" i="3"/>
  <c r="B45" i="3"/>
  <c r="B44" i="3"/>
  <c r="B41" i="3"/>
  <c r="B40" i="3"/>
  <c r="B39" i="3"/>
  <c r="B38" i="3"/>
  <c r="B37" i="3"/>
  <c r="B33" i="3"/>
  <c r="B32" i="3"/>
  <c r="B31" i="3"/>
  <c r="B30" i="3"/>
  <c r="B26" i="3"/>
  <c r="B27" i="3"/>
  <c r="B25" i="3"/>
  <c r="B24" i="3"/>
  <c r="B23" i="3"/>
  <c r="B20" i="3"/>
  <c r="B19" i="3"/>
  <c r="B18" i="3"/>
  <c r="B17" i="3"/>
  <c r="B16" i="3"/>
  <c r="B13" i="3"/>
  <c r="B11" i="3"/>
  <c r="B10" i="3"/>
  <c r="B9" i="3"/>
  <c r="B5" i="3"/>
  <c r="B4" i="3"/>
  <c r="B3" i="3"/>
  <c r="B2" i="3"/>
  <c r="B48" i="4"/>
  <c r="B15" i="4"/>
  <c r="B47" i="4"/>
  <c r="B43" i="4"/>
  <c r="B33" i="4"/>
  <c r="B31" i="4"/>
  <c r="B24" i="4"/>
  <c r="B21" i="4"/>
  <c r="B13" i="4"/>
  <c r="B11" i="4"/>
  <c r="B9" i="4"/>
  <c r="B7" i="4"/>
  <c r="B5" i="4"/>
  <c r="B46" i="4"/>
  <c r="B45" i="4"/>
  <c r="B44" i="4"/>
  <c r="B42" i="4"/>
  <c r="B40" i="4"/>
  <c r="B39" i="4"/>
  <c r="B38" i="4"/>
  <c r="B37" i="4"/>
  <c r="B36" i="4"/>
  <c r="B35" i="4"/>
  <c r="B34" i="4"/>
  <c r="B32" i="4"/>
  <c r="B30" i="4"/>
  <c r="B29" i="4"/>
  <c r="B28" i="4"/>
  <c r="B27" i="4"/>
  <c r="B25" i="4"/>
  <c r="B23" i="4"/>
  <c r="B22" i="4"/>
  <c r="B20" i="4"/>
  <c r="B19" i="4"/>
  <c r="B18" i="4"/>
  <c r="B17" i="4"/>
  <c r="B16" i="4"/>
  <c r="B14" i="4"/>
  <c r="B12" i="4"/>
  <c r="B10" i="4"/>
  <c r="B8" i="4"/>
  <c r="B6" i="4"/>
  <c r="B4" i="4"/>
  <c r="B3" i="4"/>
  <c r="B1" i="4"/>
  <c r="B2" i="4"/>
  <c r="B41" i="4"/>
  <c r="B26" i="4"/>
  <c r="B49" i="4" l="1"/>
  <c r="D2" i="3"/>
  <c r="F2" i="3" s="1"/>
  <c r="D9" i="3"/>
  <c r="D16" i="3"/>
  <c r="D23" i="3"/>
  <c r="F27" i="3" s="1"/>
  <c r="D30" i="3"/>
  <c r="F32" i="3" s="1"/>
  <c r="D37" i="3"/>
  <c r="D44" i="3"/>
  <c r="F44" i="3" s="1"/>
  <c r="D51" i="3"/>
  <c r="D58" i="3"/>
  <c r="F58" i="3" s="1"/>
  <c r="D65" i="3"/>
  <c r="D72" i="3"/>
  <c r="F72" i="3" s="1"/>
  <c r="D80" i="3"/>
  <c r="D88" i="3"/>
  <c r="F88" i="3" s="1"/>
  <c r="D96" i="3"/>
  <c r="D104" i="3"/>
  <c r="F104" i="3" s="1"/>
  <c r="D111" i="3"/>
  <c r="D118" i="3"/>
  <c r="F118" i="3" s="1"/>
  <c r="D124" i="3"/>
  <c r="D130" i="3"/>
  <c r="F130" i="3" s="1"/>
  <c r="D135" i="3"/>
  <c r="D140" i="3"/>
  <c r="F140" i="3" s="1"/>
  <c r="D145" i="3"/>
  <c r="D150" i="3"/>
  <c r="F150" i="3" s="1"/>
  <c r="D157" i="3"/>
  <c r="F161" i="3" s="1"/>
  <c r="D164" i="3"/>
  <c r="F62" i="3" l="1"/>
  <c r="F61" i="3"/>
  <c r="F92" i="3"/>
  <c r="F108" i="3"/>
  <c r="F76" i="3"/>
  <c r="F60" i="3"/>
  <c r="F106" i="3"/>
  <c r="F120" i="3"/>
  <c r="F90" i="3"/>
  <c r="F59" i="3"/>
  <c r="F74" i="3"/>
  <c r="F34" i="3"/>
  <c r="F33" i="3"/>
  <c r="F167" i="3"/>
  <c r="F168" i="3"/>
  <c r="F166" i="3"/>
  <c r="F142" i="3"/>
  <c r="F132" i="3"/>
  <c r="F77" i="3"/>
  <c r="F75" i="3"/>
  <c r="F73" i="3"/>
  <c r="F48" i="3"/>
  <c r="F46" i="3"/>
  <c r="F47" i="3"/>
  <c r="F45" i="3"/>
  <c r="F20" i="3"/>
  <c r="F18" i="3"/>
  <c r="F19" i="3"/>
  <c r="F13" i="3"/>
  <c r="F6" i="3"/>
  <c r="F4" i="3"/>
  <c r="F157" i="3"/>
  <c r="F158" i="3"/>
  <c r="F159" i="3"/>
  <c r="F160" i="3"/>
  <c r="F164" i="3"/>
  <c r="F165" i="3"/>
  <c r="F153" i="3"/>
  <c r="F151" i="3"/>
  <c r="F145" i="3"/>
  <c r="F146" i="3"/>
  <c r="F147" i="3"/>
  <c r="F141" i="3"/>
  <c r="F135" i="3"/>
  <c r="F136" i="3"/>
  <c r="F137" i="3"/>
  <c r="F131" i="3"/>
  <c r="F121" i="3"/>
  <c r="F119" i="3"/>
  <c r="F111" i="3"/>
  <c r="F112" i="3"/>
  <c r="F113" i="3"/>
  <c r="F114" i="3"/>
  <c r="F115" i="3"/>
  <c r="F107" i="3"/>
  <c r="F105" i="3"/>
  <c r="F93" i="3"/>
  <c r="F91" i="3"/>
  <c r="F89" i="3"/>
  <c r="F65" i="3"/>
  <c r="F66" i="3"/>
  <c r="F67" i="3"/>
  <c r="F68" i="3"/>
  <c r="F69" i="3"/>
  <c r="F51" i="3"/>
  <c r="F52" i="3"/>
  <c r="F53" i="3"/>
  <c r="F54" i="3"/>
  <c r="F55" i="3"/>
  <c r="F37" i="3"/>
  <c r="F38" i="3"/>
  <c r="F39" i="3"/>
  <c r="F40" i="3"/>
  <c r="F41" i="3"/>
  <c r="F23" i="3"/>
  <c r="F24" i="3"/>
  <c r="F25" i="3"/>
  <c r="F26" i="3"/>
  <c r="F9" i="3"/>
  <c r="F10" i="3"/>
  <c r="F11" i="3"/>
  <c r="F12" i="3"/>
  <c r="F5" i="3"/>
  <c r="F152" i="3"/>
  <c r="F124" i="3"/>
  <c r="F125" i="3"/>
  <c r="F126" i="3"/>
  <c r="F127" i="3"/>
  <c r="F96" i="3"/>
  <c r="F97" i="3"/>
  <c r="F98" i="3"/>
  <c r="F99" i="3"/>
  <c r="F100" i="3"/>
  <c r="F101" i="3"/>
  <c r="F80" i="3"/>
  <c r="F81" i="3"/>
  <c r="F82" i="3"/>
  <c r="F83" i="3"/>
  <c r="F84" i="3"/>
  <c r="F85" i="3"/>
  <c r="F30" i="3"/>
  <c r="F31" i="3"/>
  <c r="F16" i="3"/>
  <c r="F17" i="3"/>
  <c r="F3" i="3"/>
</calcChain>
</file>

<file path=xl/sharedStrings.xml><?xml version="1.0" encoding="utf-8"?>
<sst xmlns="http://schemas.openxmlformats.org/spreadsheetml/2006/main" count="8793" uniqueCount="182">
  <si>
    <t>Удовлетворенность образовательной деятельностью&amp;lt</t>
  </si>
  <si>
    <t>Открытость и доступность информации об образовательной организации&amp;lt</t>
  </si>
  <si>
    <t>Общая оценка удовлетворенности&amp;lt</t>
  </si>
  <si>
    <t>7.1 Температурным режимом в классах\"</t>
  </si>
  <si>
    <t>s:547:\"14. Есть ли на официальном сайте образовательной организации электронные сервисы, позволяющие внести предложения, направленные на улучшение работы организации (обратная связь и прочее)? Если есть, приходилось ли Вам хотя бы раз пользоваться таким сервисом - обращаться с предложениями, замечаниями?\"</t>
  </si>
  <si>
    <t>Удовлетворенность материально-техническим оснащением и санитарно-гигиеническими условиями образовательной организации&amp;lt</t>
  </si>
  <si>
    <t>5. На сколько Вы довольны или не довольны следующими материально-техническими аспектами работы образовательной организации.&amp;lt</t>
  </si>
  <si>
    <t xml:space="preserve"> 7. Насколько Вы довольны или не довольны условиями для охраны и укрепления здоровья, безопасности, организации питания обучающихся, в том числе:&amp;lt</t>
  </si>
  <si>
    <t>Удовлетворенность&amp;lt</t>
  </si>
  <si>
    <t xml:space="preserve"> работой педагогического коллектива&amp;lt</t>
  </si>
  <si>
    <t xml:space="preserve"> 12. В целом Вы довольны или не довольны следующими аспектами работы педагогического коллектива?&amp;lt</t>
  </si>
  <si>
    <t>12.1 Отношением учителей к Вам и вашему ребенку, их вежливостью и доброжелательностью&amp;lt</t>
  </si>
  <si>
    <t xml:space="preserve"> 13. Как часто Вы пользуетесь сайтом указанной образовательной организации?&amp;lt</t>
  </si>
  <si>
    <t xml:space="preserve"> 16. В целом Вы удовлетворены или не удовлетворены качеством предоставляемых образовательных услуг в данной образовательной организации?&amp;lt</t>
  </si>
  <si>
    <t>s:14:\"Спасибо\"</t>
  </si>
  <si>
    <t>s:16:\"Довольна\"</t>
  </si>
  <si>
    <t>s:25:\"Не интересует\"</t>
  </si>
  <si>
    <t>s:81:\"пока нет доп.образование.Первый год в садике\"</t>
  </si>
  <si>
    <t>s:55:\"Очень довольны я и мой ребенок\"</t>
  </si>
  <si>
    <t>s:67:\"Стоящие лужи на пути к детскому саду \"</t>
  </si>
  <si>
    <t>s:137:\"Продумать электронную систему пропуска, бумажный пропуск легко подделать \"</t>
  </si>
  <si>
    <t>s:91:\"Очень плохие шкафчики для одежды. Не закрываются. \"</t>
  </si>
  <si>
    <t>s:333:\"При входе в здание обустроено помещение в котором необходимо снимать и оставлять обувь. Всегда очень грязно, приходится в чистых носках по грязному ледяному полу идти и детей вести. \"</t>
  </si>
  <si>
    <t>s:200:\"К сожалению убрали шахматы. Составляли обращение на предмет введения английского языка, пока безрезультатно\"</t>
  </si>
  <si>
    <t>s:61:\"Очень интересные вопросв спасибо\"</t>
  </si>
  <si>
    <t>s:38:\"Вернуть заведующую!!!\"</t>
  </si>
  <si>
    <t>s:28:\"Все устраивает \"</t>
  </si>
  <si>
    <t>s:62:\"Я довольна всем и рекомендую всем.\"</t>
  </si>
  <si>
    <t>s:116:\"Не повышайте оплату за садик, хотя бы лет 5. Денег уже не хватает.\"</t>
  </si>
  <si>
    <t>s:81:\"Спасибо огромное вам... Мы вас любим и ценим!!!\"</t>
  </si>
  <si>
    <t>s:32:\"У нас нет лагерей.\"</t>
  </si>
  <si>
    <t>s:204:\"Хотелось бы отметить, что зимой надо больше дворников, т.к. помтоянно чистят игровые площадки детям их родители.\"</t>
  </si>
  <si>
    <t>s:38:\"Пока не сталкивались\"</t>
  </si>
  <si>
    <t>s:22:\"Пока не знаю\"</t>
  </si>
  <si>
    <t>s:138:\"Очень хочется  что бы деткам заменили подушки перьевые! Или же вы стирали их\"</t>
  </si>
  <si>
    <t>s:144:\"Не имеется возможности полноценно разбуться при в ходе в садик,мокрые дорожки \"</t>
  </si>
  <si>
    <t>s:101:\"Закупается плохой клей доя поделок, даю ребенку с собой\"</t>
  </si>
  <si>
    <t>s:44:\"Нет заколяющих процедур\"</t>
  </si>
  <si>
    <t>s:66:\"Заменить музыкального руководителя\"</t>
  </si>
  <si>
    <t>s:31:\"Белоснежка супер\"</t>
  </si>
  <si>
    <t>s:108:\"Не слышала, чтобы с моим ребёнком индивидуально занимались\"</t>
  </si>
  <si>
    <t>s:2:\"Ф\"</t>
  </si>
  <si>
    <t>s:36:\"Меня все устраивает\"</t>
  </si>
  <si>
    <t>s:64:\"Хочу чтоб вернули полноценный ужин\"</t>
  </si>
  <si>
    <t>s:40:\"Работать в том же духе\"</t>
  </si>
  <si>
    <t>s:72:\"Мало места, для такого количества детей\"</t>
  </si>
  <si>
    <t>s:71:\"Мало места,для такого количества детей\"</t>
  </si>
  <si>
    <t>s:304:\"Не хватает шкафчиков и кроваток, для временных детишек. Мы хоть и числимся временными, но ходим то постоянно. Хотелось бы, чтоб наш ребенок тоже был не обделён мебелью.\"</t>
  </si>
  <si>
    <t>s:446:\"Было 5-и разовое питание, сделали 4-х разовым. С чем связано не понятно (платить меньше за сад не стали), раньше малыш наедался, а сейчас скорее бежит домой и спрашивает, что у нас сегодня на ужин. Не гулять бежим, а домой кушать. Не хватает видимо 4-х.\"</t>
  </si>
  <si>
    <t>s:61:\"Даже и не знаю есть ли у нас такое.\"</t>
  </si>
  <si>
    <t>s:76:\"Хотелось бы еще английский дополнительно\"</t>
  </si>
  <si>
    <t>Другое (вписать)</t>
  </si>
  <si>
    <t>точно не порекомендую</t>
  </si>
  <si>
    <t>скорее не порекомендую</t>
  </si>
  <si>
    <t>скорее порекомендую</t>
  </si>
  <si>
    <t>точно порекомендую</t>
  </si>
  <si>
    <t>17. Если к Вам обратятся за советом, то готовы ли Вы рекомендовать данную образовательную организацию Вашим родственникам, друзьям, знакомым?</t>
  </si>
  <si>
    <t>полностью не удовлетворён</t>
  </si>
  <si>
    <t>скорее не удовлетворён</t>
  </si>
  <si>
    <t>скорее удовлетворён</t>
  </si>
  <si>
    <t>полностью удовлетворён</t>
  </si>
  <si>
    <t xml:space="preserve"> 16. В целом Вы удовлетворены или не удовлетворены качеством предоставляемых образовательных услуг в данной образовательной организации?</t>
  </si>
  <si>
    <t>1 балл</t>
  </si>
  <si>
    <t>2 балла</t>
  </si>
  <si>
    <t>3 балла</t>
  </si>
  <si>
    <t>ежегодный публичный доклад о деятельности образовательной организации</t>
  </si>
  <si>
    <t>информационные сообщения, записи (например, в дневнике и др.)</t>
  </si>
  <si>
    <t>информационные стенды и информационные доски</t>
  </si>
  <si>
    <t>родительские собрания в классе(группе) и общие родительские собрания</t>
  </si>
  <si>
    <t>_личные встречи с педагогами</t>
  </si>
  <si>
    <t>затрудняюсь ответить</t>
  </si>
  <si>
    <t>нет возможности направить предложение</t>
  </si>
  <si>
    <t>возможность направить предложения есть, но я лично не пользовался(лась) данным сервисом</t>
  </si>
  <si>
    <t>возможность направить предложения есть, я лично пользовался(лась) данным сервисом</t>
  </si>
  <si>
    <t>14. Есть ли на официальном сайте образовательной организации электронные сервисы, позволяющие внести предложения, направленные на улучшение работы организации (обратная связь и прочее)? Если есть, приходилось ли Вам хотя бы раз пользоваться таким сервисом - обращаться с предложениями, замечаниями?</t>
  </si>
  <si>
    <t>Пользуюсь несколько раз в год и реже</t>
  </si>
  <si>
    <t>Пользуюсь время от времени, несколько раз в месяц</t>
  </si>
  <si>
    <t>Пользуюсь постоянно – несколько раз в неделю и чаще</t>
  </si>
  <si>
    <t>Не пользовался ни разу</t>
  </si>
  <si>
    <t>13. Как часто Вы пользуетесь сайтом указанной образовательной организации?</t>
  </si>
  <si>
    <t>Не доволен</t>
  </si>
  <si>
    <t>Скорее не доволен</t>
  </si>
  <si>
    <t>Скорее доволен</t>
  </si>
  <si>
    <t>Полностью доволен</t>
  </si>
  <si>
    <t>12.2 Компетентностью, профессионализмом педагогов</t>
  </si>
  <si>
    <t>12.1 Отношением учителей к Вам и вашему ребенку, их вежливостью и доброжелательностью</t>
  </si>
  <si>
    <t>Ничего не знаю об этом</t>
  </si>
  <si>
    <t>11. Насколько Вы довольны или не довольны условиями для получения психолого-педагогического сопровождения обучающихся?</t>
  </si>
  <si>
    <t>ничего не знаю об этом</t>
  </si>
  <si>
    <t>очень плохие</t>
  </si>
  <si>
    <t>скорее плохие</t>
  </si>
  <si>
    <t>скорее хорошие</t>
  </si>
  <si>
    <t>очень хорошие</t>
  </si>
  <si>
    <t>10. Оцените, условия, созданные в образовательной организации для развития творческих способностей и учета интересов обучающихся, включая их участие в конкурсах и олимпиадах, выставках, физкультурных и спортивных мероприятиях и т.п.</t>
  </si>
  <si>
    <t>9. Оцените условия, созданные в образовательной организации для организации дополнительного образования</t>
  </si>
  <si>
    <t>8. Оцените условия, созданные в образовательной организации для индивидуальной работы с обучающимися:</t>
  </si>
  <si>
    <t>7.5. Организацией безопасности пребывания ребенка в образовательной организации</t>
  </si>
  <si>
    <t>7.4. Организацией охраны образовательной организации, пропускным режимом</t>
  </si>
  <si>
    <t>7.3 Организацией отдыха во время каникул, оздоровления, в том числе в каникулярный период (пришкольные лагеря)</t>
  </si>
  <si>
    <t>7.2 Организацией питания обучающихся, работой столовой (пищеблока) и др?</t>
  </si>
  <si>
    <t>7.1 Температурным режимом в классах</t>
  </si>
  <si>
    <t>6. Насколько Вы в целом довольны или не довольны санитарно-гигиеническими условиями в образовательной организации (освещение, чистота и др.)</t>
  </si>
  <si>
    <t>5.4. Обеспеченностью учебных кабинетов, групповых комнат и других помещений мебелью</t>
  </si>
  <si>
    <t>5.3 Наличием необходимого учебного оборудования (компьютеры, интерактивные комплексы, специальные лабораторные приборы и пр.)</t>
  </si>
  <si>
    <t>5.2 Состоянием помещений, качеством ремонта</t>
  </si>
  <si>
    <t>5.1 Состоянием прилегающей территории</t>
  </si>
  <si>
    <t>«Колокольчик»  п. Высокий Мыс</t>
  </si>
  <si>
    <t>Каюковская НШ</t>
  </si>
  <si>
    <t>детский сад  «Рябинка» д. Русскинская</t>
  </si>
  <si>
    <t>Фёдоровская СОШ № 1</t>
  </si>
  <si>
    <t>Высокомысовская СОШ</t>
  </si>
  <si>
    <t>Ляминская СОШ</t>
  </si>
  <si>
    <t>Угутская СОШ</t>
  </si>
  <si>
    <t>детский сад  «Снежинка» п. Нижнесортымский</t>
  </si>
  <si>
    <t>детский сад  «Мальвина»  п. Ульт-Ягун</t>
  </si>
  <si>
    <t>детский сад  «Медвежонок» с.Угут</t>
  </si>
  <si>
    <t>детский сад  «Снежинка»  с. Сытомино</t>
  </si>
  <si>
    <t>Лянторская СОШ № 5</t>
  </si>
  <si>
    <t>Ульт-Ягунская СОШ</t>
  </si>
  <si>
    <t>Русскинская СОШ</t>
  </si>
  <si>
    <t>Локосовская СШ-С</t>
  </si>
  <si>
    <t>детский сад «Светлячок»  д. Сайгатина</t>
  </si>
  <si>
    <t>детский сад  «Белочка»   п.г.т. Федоровский</t>
  </si>
  <si>
    <t>Лянторская СОШ № 7</t>
  </si>
  <si>
    <t>детский сад  «Золотая рыбка»  г.Лянтор</t>
  </si>
  <si>
    <t>детский сад «Северное сияние»  п. Нижнесортымский</t>
  </si>
  <si>
    <t>детский сад  «Радуга» п. Нижнесортымский</t>
  </si>
  <si>
    <t>детский сад  «Соловушка» п.г.т. Белый Яр</t>
  </si>
  <si>
    <t>Сытоминская СШ</t>
  </si>
  <si>
    <t>Фёдоровская СОШ № 5</t>
  </si>
  <si>
    <t>Сайгатинская СШ</t>
  </si>
  <si>
    <t>Солнечная СОШ</t>
  </si>
  <si>
    <t>детский сад «Светлячок» г.Лянтор</t>
  </si>
  <si>
    <t>Фёдоровская СОШ № 2</t>
  </si>
  <si>
    <t>детский сад  «Белоснежка»  п.Солнечный</t>
  </si>
  <si>
    <t>детский сад  «Ромашка» г.Лянтор</t>
  </si>
  <si>
    <t>детский сад  «Рябинка»  п.г.т. Барсово</t>
  </si>
  <si>
    <t>детский сад «Сибирячок»  г.Лянтор</t>
  </si>
  <si>
    <t>детский сад «Журавушка» г. Лянтор</t>
  </si>
  <si>
    <t>детский сад «Аист» п. Солнечный</t>
  </si>
  <si>
    <t>детский сад  «Город детства»  г.Лянтор</t>
  </si>
  <si>
    <t>детский сад  «Теремок» п.г.т. Белый Яр</t>
  </si>
  <si>
    <t>Лянторская СОШ № 4</t>
  </si>
  <si>
    <t>Барсовская СОШ</t>
  </si>
  <si>
    <t>Лянторская СОШ № 6</t>
  </si>
  <si>
    <t>детский сад «Умка» п.г.т. Федоровский</t>
  </si>
  <si>
    <t>детский сад «Танюша»  п.г.т.Федоровский</t>
  </si>
  <si>
    <t>детский сад «Сибирячок»  п.г.т. Белый Яр</t>
  </si>
  <si>
    <t>Лянторская СОШ № 3</t>
  </si>
  <si>
    <t>«Районный центр детского творчества»</t>
  </si>
  <si>
    <t>Нижнесортымская СОШ</t>
  </si>
  <si>
    <t>Белоярская СОШ № 3</t>
  </si>
  <si>
    <t>Белоярская СОШ № 1</t>
  </si>
  <si>
    <t>Тром-Аганская НШ-ДС</t>
  </si>
  <si>
    <t>- личные встречи с педагогами</t>
  </si>
  <si>
    <t>-3 балла</t>
  </si>
  <si>
    <t>-2 балла</t>
  </si>
  <si>
    <t>-1 балл</t>
  </si>
  <si>
    <t>- 2 балла</t>
  </si>
  <si>
    <t>- 3 баллла</t>
  </si>
  <si>
    <t>- 1 балл</t>
  </si>
  <si>
    <t>- 3 балла</t>
  </si>
  <si>
    <t>1. Укажите ваш пол?</t>
  </si>
  <si>
    <t>Женщина</t>
  </si>
  <si>
    <t>Мужчина</t>
  </si>
  <si>
    <t>2. Укажите ваш возраст?</t>
  </si>
  <si>
    <t>18-25</t>
  </si>
  <si>
    <t>36-45</t>
  </si>
  <si>
    <t>26-35</t>
  </si>
  <si>
    <t>46-55</t>
  </si>
  <si>
    <t>56-65</t>
  </si>
  <si>
    <t>3. Образовательная организация?</t>
  </si>
  <si>
    <t>4. Категория к которой относится ваш ребенок.</t>
  </si>
  <si>
    <t>Воспитанник детского сада</t>
  </si>
  <si>
    <t>Учащийся 5-9 класса</t>
  </si>
  <si>
    <t>5.1 Состоянием прилегающей территории?</t>
  </si>
  <si>
    <t>6. Насколько Вы в целом довольны или не довольны санитарно-гигиеническими условиями в образовательной организации (освещение, чистота и др.)?</t>
  </si>
  <si>
    <t>15. Оцените по трехбалльной шкале возможность получения информации, предоставляемой образовательной организацией:</t>
  </si>
  <si>
    <t>- родительские собрания в классе(группе) и общие родительские собрания</t>
  </si>
  <si>
    <t>- информационные стенды и информационные доски</t>
  </si>
  <si>
    <t>- информационные сообщения, записи (например, в дневнике и др.)</t>
  </si>
  <si>
    <t>- ежегодный публичный доклад о деятельности образовательной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</si>
</sst>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0" fontId="0" fillId="0" borderId="0" xfId="0" applyNumberFormat="1"/>
    <xf numFmtId="0" fontId="0" fillId="0" borderId="0" xfId="0" applyAlignment="1">
      <alignment wrapText="1"/>
    </xf>
    <xf numFmtId="0" fontId="0" fillId="33" borderId="0" xfId="0" applyFill="1" applyAlignment="1">
      <alignment wrapText="1"/>
    </xf>
    <xf numFmtId="0" fontId="0" fillId="34" borderId="0" xfId="0" applyFill="1"/>
    <xf numFmtId="0" fontId="8" fillId="4" borderId="0" xfId="8"/>
    <xf numFmtId="0" fontId="0" fillId="33" borderId="0" xfId="0" applyFill="1" applyAlignment="1">
      <alignment horizontal="center" vertical="top" wrapText="1"/>
    </xf>
    <xf numFmtId="0" fontId="0" fillId="33" borderId="0" xfId="0" applyFill="1" applyAlignment="1">
      <alignment horizont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26"/>
  <sheetViews>
    <sheetView topLeftCell="E1" workbookViewId="0">
      <selection activeCell="E1" sqref="A1:XFD1048576"/>
    </sheetView>
  </sheetViews>
  <sheetFormatPr defaultRowHeight="14.4" x14ac:dyDescent="0.3"/>
  <cols>
    <col min="1" max="1" width="38" hidden="1" customWidth="1"/>
    <col min="2" max="2" width="20.44140625" style="5" hidden="1" customWidth="1"/>
    <col min="3" max="3" width="36" hidden="1" customWidth="1"/>
    <col min="4" max="4" width="19" style="5" hidden="1" customWidth="1"/>
    <col min="5" max="5" width="20.33203125" customWidth="1"/>
    <col min="6" max="6" width="26.109375" style="5" customWidth="1"/>
    <col min="7" max="7" width="42.5546875" hidden="1" customWidth="1"/>
    <col min="8" max="8" width="34.88671875" style="5" hidden="1" customWidth="1"/>
    <col min="9" max="9" width="27.5546875" hidden="1" customWidth="1"/>
    <col min="10" max="10" width="30.88671875" hidden="1" customWidth="1"/>
    <col min="11" max="11" width="13.33203125" customWidth="1"/>
    <col min="12" max="12" width="19.88671875" style="5" customWidth="1"/>
    <col min="13" max="13" width="15.88671875" customWidth="1"/>
    <col min="14" max="14" width="12.5546875" customWidth="1"/>
    <col min="15" max="15" width="21.88671875" style="5" customWidth="1"/>
    <col min="16" max="16" width="20.88671875" customWidth="1"/>
    <col min="17" max="17" width="12.6640625" customWidth="1"/>
    <col min="18" max="18" width="20.44140625" style="5" customWidth="1"/>
    <col min="19" max="19" width="13.109375" customWidth="1"/>
    <col min="20" max="20" width="14.33203125" customWidth="1"/>
    <col min="21" max="21" width="20.6640625" style="5" customWidth="1"/>
    <col min="22" max="22" width="14.33203125" customWidth="1"/>
    <col min="23" max="23" width="20" customWidth="1"/>
    <col min="24" max="24" width="22" style="5" customWidth="1"/>
    <col min="25" max="25" width="15.109375" customWidth="1"/>
    <col min="26" max="26" width="35.6640625" hidden="1" customWidth="1"/>
    <col min="27" max="27" width="36.44140625" hidden="1" customWidth="1"/>
    <col min="28" max="28" width="19.6640625" customWidth="1"/>
    <col min="29" max="29" width="21.109375" style="5" customWidth="1"/>
    <col min="30" max="30" width="13.33203125" customWidth="1"/>
    <col min="31" max="31" width="18.6640625" customWidth="1"/>
    <col min="32" max="32" width="20.109375" style="5" customWidth="1"/>
    <col min="33" max="33" width="11.33203125" customWidth="1"/>
    <col min="34" max="34" width="18.6640625" customWidth="1"/>
    <col min="35" max="35" width="24.44140625" style="5" customWidth="1"/>
    <col min="36" max="36" width="11.109375" customWidth="1"/>
    <col min="37" max="37" width="18.109375" customWidth="1"/>
    <col min="38" max="38" width="20.33203125" style="5" customWidth="1"/>
    <col min="39" max="39" width="17.44140625" customWidth="1"/>
    <col min="40" max="40" width="14.109375" customWidth="1"/>
    <col min="41" max="41" width="21" style="5" customWidth="1"/>
    <col min="42" max="42" width="15.33203125" customWidth="1"/>
    <col min="43" max="43" width="19.88671875" customWidth="1"/>
    <col min="44" max="44" width="24.6640625" style="5" customWidth="1"/>
    <col min="45" max="45" width="15.109375" customWidth="1"/>
    <col min="46" max="46" width="15.88671875" customWidth="1"/>
    <col min="47" max="47" width="18.33203125" style="5" customWidth="1"/>
    <col min="48" max="48" width="19.5546875" customWidth="1"/>
    <col min="49" max="49" width="20.109375" customWidth="1"/>
    <col min="50" max="50" width="18.33203125" style="5" customWidth="1"/>
    <col min="51" max="51" width="16.88671875" customWidth="1"/>
    <col min="52" max="52" width="21.44140625" customWidth="1"/>
    <col min="53" max="53" width="21.88671875" style="5" customWidth="1"/>
    <col min="54" max="54" width="16.44140625" customWidth="1"/>
    <col min="55" max="55" width="26.44140625" hidden="1" customWidth="1"/>
    <col min="56" max="56" width="44.109375" hidden="1" customWidth="1"/>
    <col min="57" max="57" width="26.88671875" hidden="1" customWidth="1"/>
    <col min="58" max="58" width="19" customWidth="1"/>
    <col min="59" max="59" width="21.33203125" style="5" customWidth="1"/>
    <col min="60" max="60" width="17.6640625" customWidth="1"/>
    <col min="61" max="61" width="17" customWidth="1"/>
    <col min="62" max="62" width="21.109375" style="5" customWidth="1"/>
    <col min="63" max="63" width="18.5546875" customWidth="1"/>
    <col min="64" max="64" width="31.109375" hidden="1" customWidth="1"/>
    <col min="65" max="65" width="32.44140625" hidden="1" customWidth="1"/>
    <col min="66" max="66" width="34.6640625" style="5" hidden="1" customWidth="1"/>
    <col min="67" max="67" width="30.44140625" hidden="1" customWidth="1"/>
    <col min="68" max="68" width="40.88671875" style="5" hidden="1" customWidth="1"/>
    <col min="69" max="69" width="34.109375" hidden="1" customWidth="1"/>
    <col min="70" max="70" width="33.109375" hidden="1" customWidth="1"/>
    <col min="71" max="71" width="11.109375" style="5" hidden="1" customWidth="1"/>
    <col min="72" max="72" width="51.88671875" hidden="1" customWidth="1"/>
    <col min="73" max="73" width="14" style="5" hidden="1" customWidth="1"/>
    <col min="74" max="74" width="45.44140625" hidden="1" customWidth="1"/>
    <col min="75" max="75" width="18.33203125" style="5" hidden="1" customWidth="1"/>
    <col min="76" max="76" width="41.44140625" hidden="1" customWidth="1"/>
    <col min="77" max="77" width="21.109375" style="5" hidden="1" customWidth="1"/>
    <col min="78" max="78" width="40.44140625" hidden="1" customWidth="1"/>
    <col min="79" max="79" width="17" style="5" hidden="1" customWidth="1"/>
    <col min="80" max="80" width="28" hidden="1" customWidth="1"/>
    <col min="81" max="81" width="21.5546875" hidden="1" customWidth="1"/>
    <col min="82" max="82" width="18.109375" customWidth="1"/>
    <col min="83" max="83" width="25.5546875" style="5" customWidth="1"/>
    <col min="84" max="84" width="18.109375" customWidth="1"/>
    <col min="85" max="85" width="20.44140625" customWidth="1"/>
    <col min="86" max="86" width="25.88671875" style="5" customWidth="1"/>
    <col min="87" max="87" width="17.109375" customWidth="1"/>
    <col min="88" max="88" width="45.5546875" customWidth="1"/>
  </cols>
  <sheetData>
    <row r="1" spans="1:88" x14ac:dyDescent="0.3">
      <c r="A1" t="s">
        <v>162</v>
      </c>
      <c r="B1" s="5" t="s">
        <v>163</v>
      </c>
      <c r="C1" t="s">
        <v>165</v>
      </c>
      <c r="D1" s="5" t="s">
        <v>168</v>
      </c>
      <c r="E1" t="s">
        <v>171</v>
      </c>
      <c r="F1" s="5" t="s">
        <v>134</v>
      </c>
      <c r="G1" t="s">
        <v>172</v>
      </c>
      <c r="H1" s="5" t="s">
        <v>173</v>
      </c>
      <c r="I1" t="s">
        <v>5</v>
      </c>
      <c r="J1" t="s">
        <v>6</v>
      </c>
      <c r="K1" t="s">
        <v>175</v>
      </c>
      <c r="L1" s="5" t="s">
        <v>83</v>
      </c>
      <c r="N1" t="s">
        <v>104</v>
      </c>
      <c r="O1" s="5" t="s">
        <v>83</v>
      </c>
      <c r="Q1" t="s">
        <v>103</v>
      </c>
      <c r="R1" s="5" t="s">
        <v>83</v>
      </c>
      <c r="T1" t="s">
        <v>102</v>
      </c>
      <c r="U1" s="5" t="s">
        <v>83</v>
      </c>
      <c r="W1" t="s">
        <v>176</v>
      </c>
      <c r="X1" s="5" t="s">
        <v>83</v>
      </c>
      <c r="Z1" t="s">
        <v>0</v>
      </c>
      <c r="AA1" t="s">
        <v>7</v>
      </c>
      <c r="AB1" t="s">
        <v>3</v>
      </c>
      <c r="AC1" s="5" t="s">
        <v>83</v>
      </c>
      <c r="AE1" t="s">
        <v>99</v>
      </c>
      <c r="AF1" s="5" t="s">
        <v>82</v>
      </c>
      <c r="AH1" t="s">
        <v>98</v>
      </c>
      <c r="AI1" s="5" t="s">
        <v>83</v>
      </c>
      <c r="AK1" t="s">
        <v>97</v>
      </c>
      <c r="AL1" s="5" t="s">
        <v>82</v>
      </c>
      <c r="AN1" t="s">
        <v>96</v>
      </c>
      <c r="AO1" s="5" t="s">
        <v>83</v>
      </c>
      <c r="AQ1" t="s">
        <v>95</v>
      </c>
      <c r="AR1" s="5" t="s">
        <v>92</v>
      </c>
      <c r="AT1" t="s">
        <v>94</v>
      </c>
      <c r="AU1" s="5" t="s">
        <v>91</v>
      </c>
      <c r="AW1" t="s">
        <v>93</v>
      </c>
      <c r="AX1" s="5" t="s">
        <v>92</v>
      </c>
      <c r="AZ1" t="s">
        <v>87</v>
      </c>
      <c r="BA1" s="5" t="s">
        <v>83</v>
      </c>
      <c r="BC1" t="s">
        <v>8</v>
      </c>
      <c r="BD1" t="s">
        <v>9</v>
      </c>
      <c r="BE1" t="s">
        <v>10</v>
      </c>
      <c r="BF1" t="s">
        <v>11</v>
      </c>
      <c r="BG1" s="5" t="s">
        <v>83</v>
      </c>
      <c r="BI1" t="s">
        <v>84</v>
      </c>
      <c r="BJ1" s="5" t="s">
        <v>83</v>
      </c>
      <c r="BL1" t="s">
        <v>1</v>
      </c>
      <c r="BM1" t="s">
        <v>12</v>
      </c>
      <c r="BN1" s="5" t="s">
        <v>76</v>
      </c>
      <c r="BO1" t="s">
        <v>4</v>
      </c>
      <c r="BP1" s="5" t="s">
        <v>72</v>
      </c>
      <c r="BQ1" t="s">
        <v>177</v>
      </c>
      <c r="BR1" t="s">
        <v>154</v>
      </c>
      <c r="BS1" s="5" t="s">
        <v>155</v>
      </c>
      <c r="BT1" t="s">
        <v>178</v>
      </c>
      <c r="BU1" s="5" t="s">
        <v>159</v>
      </c>
      <c r="BV1" t="s">
        <v>179</v>
      </c>
      <c r="BW1" s="5" t="s">
        <v>161</v>
      </c>
      <c r="BX1" t="s">
        <v>180</v>
      </c>
      <c r="BY1" s="5" t="s">
        <v>161</v>
      </c>
      <c r="BZ1" t="s">
        <v>181</v>
      </c>
      <c r="CA1" s="5" t="s">
        <v>161</v>
      </c>
      <c r="CC1" t="s">
        <v>2</v>
      </c>
      <c r="CD1" t="s">
        <v>13</v>
      </c>
      <c r="CE1" s="5" t="s">
        <v>60</v>
      </c>
      <c r="CG1" t="s">
        <v>56</v>
      </c>
      <c r="CH1" s="5" t="s">
        <v>55</v>
      </c>
    </row>
    <row r="2" spans="1:88" x14ac:dyDescent="0.3">
      <c r="A2" t="s">
        <v>162</v>
      </c>
      <c r="B2" s="5" t="s">
        <v>163</v>
      </c>
      <c r="C2" t="s">
        <v>165</v>
      </c>
      <c r="D2" s="5" t="s">
        <v>168</v>
      </c>
      <c r="E2" t="s">
        <v>171</v>
      </c>
      <c r="F2" s="5" t="s">
        <v>134</v>
      </c>
      <c r="G2" t="s">
        <v>172</v>
      </c>
      <c r="H2" s="5" t="s">
        <v>173</v>
      </c>
      <c r="I2" t="s">
        <v>5</v>
      </c>
      <c r="J2" t="s">
        <v>6</v>
      </c>
      <c r="K2" t="s">
        <v>175</v>
      </c>
      <c r="L2" s="5" t="s">
        <v>82</v>
      </c>
      <c r="N2" t="s">
        <v>104</v>
      </c>
      <c r="O2" s="5" t="s">
        <v>80</v>
      </c>
      <c r="Q2" t="s">
        <v>103</v>
      </c>
      <c r="R2" s="5" t="s">
        <v>81</v>
      </c>
      <c r="T2" t="s">
        <v>102</v>
      </c>
      <c r="U2" s="5" t="s">
        <v>82</v>
      </c>
      <c r="W2" t="s">
        <v>176</v>
      </c>
      <c r="X2" s="5" t="s">
        <v>81</v>
      </c>
      <c r="Z2" t="s">
        <v>0</v>
      </c>
      <c r="AA2" t="s">
        <v>7</v>
      </c>
      <c r="AB2" t="s">
        <v>3</v>
      </c>
      <c r="AC2" s="5" t="s">
        <v>82</v>
      </c>
      <c r="AE2" t="s">
        <v>99</v>
      </c>
      <c r="AF2" s="5" t="s">
        <v>82</v>
      </c>
      <c r="AH2" t="s">
        <v>98</v>
      </c>
      <c r="AI2" s="5" t="s">
        <v>83</v>
      </c>
      <c r="AK2" t="s">
        <v>97</v>
      </c>
      <c r="AL2" s="5" t="s">
        <v>82</v>
      </c>
      <c r="AN2" t="s">
        <v>96</v>
      </c>
      <c r="AO2" s="5" t="s">
        <v>82</v>
      </c>
      <c r="AQ2" t="s">
        <v>95</v>
      </c>
      <c r="AR2" s="5" t="s">
        <v>91</v>
      </c>
      <c r="AT2" t="s">
        <v>94</v>
      </c>
      <c r="AU2" s="5" t="s">
        <v>89</v>
      </c>
      <c r="AW2" t="s">
        <v>93</v>
      </c>
      <c r="AX2" s="5" t="s">
        <v>90</v>
      </c>
      <c r="AZ2" t="s">
        <v>87</v>
      </c>
      <c r="BA2" s="5" t="s">
        <v>82</v>
      </c>
      <c r="BC2" t="s">
        <v>8</v>
      </c>
      <c r="BD2" t="s">
        <v>9</v>
      </c>
      <c r="BE2" t="s">
        <v>10</v>
      </c>
      <c r="BF2" t="s">
        <v>11</v>
      </c>
      <c r="BG2" s="5" t="s">
        <v>82</v>
      </c>
      <c r="BI2" t="s">
        <v>84</v>
      </c>
      <c r="BJ2" s="5" t="s">
        <v>81</v>
      </c>
      <c r="BL2" t="s">
        <v>1</v>
      </c>
      <c r="BM2" t="s">
        <v>12</v>
      </c>
      <c r="BN2" s="5" t="s">
        <v>77</v>
      </c>
      <c r="BO2" t="s">
        <v>4</v>
      </c>
      <c r="BP2" s="5" t="s">
        <v>72</v>
      </c>
      <c r="BQ2" t="s">
        <v>177</v>
      </c>
      <c r="BR2" t="s">
        <v>154</v>
      </c>
      <c r="BS2" s="5" t="s">
        <v>156</v>
      </c>
      <c r="BT2" t="s">
        <v>178</v>
      </c>
      <c r="BU2" s="5" t="s">
        <v>158</v>
      </c>
      <c r="BV2" t="s">
        <v>179</v>
      </c>
      <c r="BW2" s="5" t="s">
        <v>158</v>
      </c>
      <c r="BX2" t="s">
        <v>180</v>
      </c>
      <c r="BY2" s="5" t="s">
        <v>158</v>
      </c>
      <c r="BZ2" t="s">
        <v>181</v>
      </c>
      <c r="CA2" s="5" t="s">
        <v>158</v>
      </c>
      <c r="CC2" t="s">
        <v>2</v>
      </c>
      <c r="CD2" t="s">
        <v>13</v>
      </c>
      <c r="CE2" s="5" t="s">
        <v>58</v>
      </c>
      <c r="CG2" t="s">
        <v>56</v>
      </c>
      <c r="CH2" s="5" t="s">
        <v>53</v>
      </c>
    </row>
    <row r="3" spans="1:88" x14ac:dyDescent="0.3">
      <c r="A3" t="s">
        <v>162</v>
      </c>
      <c r="B3" s="5" t="s">
        <v>163</v>
      </c>
      <c r="C3" t="s">
        <v>165</v>
      </c>
      <c r="D3" s="5" t="s">
        <v>168</v>
      </c>
      <c r="E3" t="s">
        <v>171</v>
      </c>
      <c r="F3" s="5" t="s">
        <v>134</v>
      </c>
      <c r="G3" t="s">
        <v>172</v>
      </c>
      <c r="H3" s="5" t="s">
        <v>173</v>
      </c>
      <c r="I3" t="s">
        <v>5</v>
      </c>
      <c r="J3" t="s">
        <v>6</v>
      </c>
      <c r="K3" t="s">
        <v>175</v>
      </c>
      <c r="L3" s="5" t="s">
        <v>83</v>
      </c>
      <c r="N3" t="s">
        <v>104</v>
      </c>
      <c r="O3" s="5" t="s">
        <v>83</v>
      </c>
      <c r="Q3" t="s">
        <v>103</v>
      </c>
      <c r="R3" s="5" t="s">
        <v>83</v>
      </c>
      <c r="T3" t="s">
        <v>102</v>
      </c>
      <c r="U3" s="5" t="s">
        <v>83</v>
      </c>
      <c r="W3" t="s">
        <v>176</v>
      </c>
      <c r="X3" s="5" t="s">
        <v>83</v>
      </c>
      <c r="Z3" t="s">
        <v>0</v>
      </c>
      <c r="AA3" t="s">
        <v>7</v>
      </c>
      <c r="AB3" t="s">
        <v>3</v>
      </c>
      <c r="AC3" s="5" t="s">
        <v>83</v>
      </c>
      <c r="AE3" t="s">
        <v>99</v>
      </c>
      <c r="AF3" s="5" t="s">
        <v>83</v>
      </c>
      <c r="AH3" t="s">
        <v>98</v>
      </c>
      <c r="AI3" s="5" t="s">
        <v>83</v>
      </c>
      <c r="AK3" t="s">
        <v>97</v>
      </c>
      <c r="AL3" s="5" t="s">
        <v>83</v>
      </c>
      <c r="AN3" t="s">
        <v>96</v>
      </c>
      <c r="AO3" s="5" t="s">
        <v>83</v>
      </c>
      <c r="AQ3" t="s">
        <v>95</v>
      </c>
      <c r="AR3" s="5" t="s">
        <v>92</v>
      </c>
      <c r="AT3" t="s">
        <v>94</v>
      </c>
      <c r="AU3" s="5" t="s">
        <v>92</v>
      </c>
      <c r="AW3" t="s">
        <v>93</v>
      </c>
      <c r="AX3" s="5" t="s">
        <v>92</v>
      </c>
      <c r="AZ3" t="s">
        <v>87</v>
      </c>
      <c r="BA3" s="5" t="s">
        <v>83</v>
      </c>
      <c r="BC3" t="s">
        <v>8</v>
      </c>
      <c r="BD3" t="s">
        <v>9</v>
      </c>
      <c r="BE3" t="s">
        <v>10</v>
      </c>
      <c r="BF3" t="s">
        <v>11</v>
      </c>
      <c r="BG3" s="5" t="s">
        <v>82</v>
      </c>
      <c r="BI3" t="s">
        <v>84</v>
      </c>
      <c r="BJ3" s="5" t="s">
        <v>83</v>
      </c>
      <c r="BL3" t="s">
        <v>1</v>
      </c>
      <c r="BM3" t="s">
        <v>12</v>
      </c>
      <c r="BN3" s="5" t="s">
        <v>76</v>
      </c>
      <c r="BO3" t="s">
        <v>4</v>
      </c>
      <c r="BP3" s="5" t="s">
        <v>70</v>
      </c>
      <c r="BQ3" t="s">
        <v>177</v>
      </c>
      <c r="BR3" t="s">
        <v>154</v>
      </c>
      <c r="BS3" s="5" t="s">
        <v>155</v>
      </c>
      <c r="BT3" t="s">
        <v>178</v>
      </c>
      <c r="BU3" s="5" t="s">
        <v>159</v>
      </c>
      <c r="BV3" t="s">
        <v>179</v>
      </c>
      <c r="BW3" s="5" t="s">
        <v>161</v>
      </c>
      <c r="BX3" t="s">
        <v>180</v>
      </c>
      <c r="BY3" s="5" t="s">
        <v>161</v>
      </c>
      <c r="BZ3" t="s">
        <v>181</v>
      </c>
      <c r="CA3" s="5" t="s">
        <v>161</v>
      </c>
      <c r="CC3" t="s">
        <v>2</v>
      </c>
      <c r="CD3" t="s">
        <v>13</v>
      </c>
      <c r="CE3" s="5" t="s">
        <v>60</v>
      </c>
      <c r="CG3" t="s">
        <v>56</v>
      </c>
      <c r="CH3" s="5" t="s">
        <v>55</v>
      </c>
    </row>
    <row r="4" spans="1:88" x14ac:dyDescent="0.3">
      <c r="A4" t="s">
        <v>162</v>
      </c>
      <c r="B4" s="5" t="s">
        <v>163</v>
      </c>
      <c r="C4" t="s">
        <v>165</v>
      </c>
      <c r="D4" s="5" t="s">
        <v>168</v>
      </c>
      <c r="E4" t="s">
        <v>171</v>
      </c>
      <c r="F4" s="5" t="s">
        <v>134</v>
      </c>
      <c r="G4" t="s">
        <v>172</v>
      </c>
      <c r="H4" s="5" t="s">
        <v>173</v>
      </c>
      <c r="I4" t="s">
        <v>5</v>
      </c>
      <c r="J4" t="s">
        <v>6</v>
      </c>
      <c r="K4" t="s">
        <v>175</v>
      </c>
      <c r="L4" s="5" t="s">
        <v>82</v>
      </c>
      <c r="N4" t="s">
        <v>104</v>
      </c>
      <c r="O4" s="5" t="s">
        <v>82</v>
      </c>
      <c r="Q4" t="s">
        <v>103</v>
      </c>
      <c r="R4" s="5" t="s">
        <v>82</v>
      </c>
      <c r="T4" t="s">
        <v>102</v>
      </c>
      <c r="U4" s="5" t="s">
        <v>81</v>
      </c>
      <c r="W4" t="s">
        <v>176</v>
      </c>
      <c r="X4" s="5" t="s">
        <v>82</v>
      </c>
      <c r="Z4" t="s">
        <v>0</v>
      </c>
      <c r="AA4" t="s">
        <v>7</v>
      </c>
      <c r="AB4" t="s">
        <v>3</v>
      </c>
      <c r="AC4" s="5" t="s">
        <v>82</v>
      </c>
      <c r="AE4" t="s">
        <v>99</v>
      </c>
      <c r="AF4" s="5" t="s">
        <v>80</v>
      </c>
      <c r="AH4" t="s">
        <v>98</v>
      </c>
      <c r="AI4" s="5" t="s">
        <v>82</v>
      </c>
      <c r="AK4" t="s">
        <v>97</v>
      </c>
      <c r="AL4" s="5" t="s">
        <v>80</v>
      </c>
      <c r="AN4" t="s">
        <v>96</v>
      </c>
      <c r="AO4" s="5" t="s">
        <v>81</v>
      </c>
      <c r="AQ4" t="s">
        <v>95</v>
      </c>
      <c r="AR4" s="5" t="s">
        <v>90</v>
      </c>
      <c r="AT4" t="s">
        <v>94</v>
      </c>
      <c r="AU4" s="5" t="s">
        <v>90</v>
      </c>
      <c r="AW4" t="s">
        <v>93</v>
      </c>
      <c r="AX4" s="5" t="s">
        <v>90</v>
      </c>
      <c r="AZ4" t="s">
        <v>87</v>
      </c>
      <c r="BA4" s="5" t="s">
        <v>88</v>
      </c>
      <c r="BC4" t="s">
        <v>8</v>
      </c>
      <c r="BD4" t="s">
        <v>9</v>
      </c>
      <c r="BE4" t="s">
        <v>10</v>
      </c>
      <c r="BF4" t="s">
        <v>11</v>
      </c>
      <c r="BG4" s="5" t="s">
        <v>82</v>
      </c>
      <c r="BI4" t="s">
        <v>84</v>
      </c>
      <c r="BJ4" s="5" t="s">
        <v>82</v>
      </c>
      <c r="BL4" t="s">
        <v>1</v>
      </c>
      <c r="BM4" t="s">
        <v>12</v>
      </c>
      <c r="BN4" s="5" t="s">
        <v>76</v>
      </c>
      <c r="BO4" t="s">
        <v>4</v>
      </c>
      <c r="BP4" s="5" t="s">
        <v>72</v>
      </c>
      <c r="BQ4" t="s">
        <v>177</v>
      </c>
      <c r="BR4" t="s">
        <v>154</v>
      </c>
      <c r="BS4" s="5" t="s">
        <v>156</v>
      </c>
      <c r="BT4" t="s">
        <v>178</v>
      </c>
      <c r="BU4" s="5" t="s">
        <v>158</v>
      </c>
      <c r="BV4" t="s">
        <v>179</v>
      </c>
      <c r="BW4" s="5" t="s">
        <v>158</v>
      </c>
      <c r="BX4" t="s">
        <v>180</v>
      </c>
      <c r="BY4" s="5" t="s">
        <v>158</v>
      </c>
      <c r="BZ4" t="s">
        <v>181</v>
      </c>
      <c r="CA4" s="5" t="s">
        <v>160</v>
      </c>
      <c r="CC4" t="s">
        <v>2</v>
      </c>
      <c r="CD4" t="s">
        <v>13</v>
      </c>
      <c r="CE4" s="5" t="s">
        <v>59</v>
      </c>
      <c r="CG4" t="s">
        <v>56</v>
      </c>
      <c r="CH4" s="5" t="s">
        <v>54</v>
      </c>
    </row>
    <row r="5" spans="1:88" x14ac:dyDescent="0.3">
      <c r="A5" t="s">
        <v>162</v>
      </c>
      <c r="B5" s="5" t="s">
        <v>163</v>
      </c>
      <c r="C5" t="s">
        <v>165</v>
      </c>
      <c r="D5" s="5" t="s">
        <v>168</v>
      </c>
      <c r="E5" t="s">
        <v>171</v>
      </c>
      <c r="F5" s="5" t="s">
        <v>134</v>
      </c>
      <c r="G5" t="s">
        <v>172</v>
      </c>
      <c r="H5" s="5" t="s">
        <v>173</v>
      </c>
      <c r="I5" t="s">
        <v>5</v>
      </c>
      <c r="J5" t="s">
        <v>6</v>
      </c>
      <c r="K5" t="s">
        <v>175</v>
      </c>
      <c r="L5" s="5" t="s">
        <v>82</v>
      </c>
      <c r="N5" t="s">
        <v>104</v>
      </c>
      <c r="O5" s="5" t="s">
        <v>82</v>
      </c>
      <c r="Q5" t="s">
        <v>103</v>
      </c>
      <c r="R5" s="5" t="s">
        <v>82</v>
      </c>
      <c r="T5" t="s">
        <v>102</v>
      </c>
      <c r="U5" s="5" t="s">
        <v>82</v>
      </c>
      <c r="W5" t="s">
        <v>176</v>
      </c>
      <c r="X5" s="5" t="s">
        <v>82</v>
      </c>
      <c r="Z5" t="s">
        <v>0</v>
      </c>
      <c r="AA5" t="s">
        <v>7</v>
      </c>
      <c r="AB5" t="s">
        <v>3</v>
      </c>
      <c r="AC5" s="5" t="s">
        <v>82</v>
      </c>
      <c r="AE5" t="s">
        <v>99</v>
      </c>
      <c r="AF5" s="5" t="s">
        <v>82</v>
      </c>
      <c r="AH5" t="s">
        <v>98</v>
      </c>
      <c r="AI5" s="5" t="s">
        <v>51</v>
      </c>
      <c r="AK5" t="s">
        <v>97</v>
      </c>
      <c r="AL5" s="5" t="s">
        <v>82</v>
      </c>
      <c r="AN5" t="s">
        <v>96</v>
      </c>
      <c r="AO5" s="5" t="s">
        <v>82</v>
      </c>
      <c r="AQ5" t="s">
        <v>95</v>
      </c>
      <c r="AR5" s="5" t="s">
        <v>91</v>
      </c>
      <c r="AT5" t="s">
        <v>94</v>
      </c>
      <c r="AU5" s="5" t="s">
        <v>51</v>
      </c>
      <c r="AV5" t="s">
        <v>17</v>
      </c>
      <c r="AW5" t="s">
        <v>93</v>
      </c>
      <c r="AX5" s="5" t="s">
        <v>91</v>
      </c>
      <c r="AZ5" t="s">
        <v>87</v>
      </c>
      <c r="BA5" s="5" t="s">
        <v>82</v>
      </c>
      <c r="BC5" t="s">
        <v>8</v>
      </c>
      <c r="BD5" t="s">
        <v>9</v>
      </c>
      <c r="BE5" t="s">
        <v>10</v>
      </c>
      <c r="BF5" t="s">
        <v>11</v>
      </c>
      <c r="BG5" s="5" t="s">
        <v>83</v>
      </c>
      <c r="BI5" t="s">
        <v>84</v>
      </c>
      <c r="BJ5" s="5" t="s">
        <v>83</v>
      </c>
      <c r="BL5" t="s">
        <v>1</v>
      </c>
      <c r="BM5" t="s">
        <v>12</v>
      </c>
      <c r="BN5" s="5" t="s">
        <v>78</v>
      </c>
      <c r="BO5" t="s">
        <v>4</v>
      </c>
      <c r="BP5" s="5" t="s">
        <v>70</v>
      </c>
      <c r="BQ5" t="s">
        <v>177</v>
      </c>
      <c r="BR5" t="s">
        <v>154</v>
      </c>
      <c r="BS5" s="5" t="s">
        <v>155</v>
      </c>
      <c r="BT5" t="s">
        <v>178</v>
      </c>
      <c r="BU5" s="5" t="s">
        <v>159</v>
      </c>
      <c r="BV5" t="s">
        <v>179</v>
      </c>
      <c r="BW5" s="5" t="s">
        <v>161</v>
      </c>
      <c r="BX5" t="s">
        <v>180</v>
      </c>
      <c r="BY5" s="5" t="s">
        <v>161</v>
      </c>
      <c r="BZ5" t="s">
        <v>181</v>
      </c>
      <c r="CA5" s="5" t="s">
        <v>158</v>
      </c>
      <c r="CC5" t="s">
        <v>2</v>
      </c>
      <c r="CD5" t="s">
        <v>13</v>
      </c>
      <c r="CE5" s="5" t="s">
        <v>60</v>
      </c>
      <c r="CG5" t="s">
        <v>56</v>
      </c>
      <c r="CH5" s="5" t="s">
        <v>55</v>
      </c>
    </row>
    <row r="6" spans="1:88" x14ac:dyDescent="0.3">
      <c r="A6" t="s">
        <v>162</v>
      </c>
      <c r="B6" s="5" t="s">
        <v>163</v>
      </c>
      <c r="C6" t="s">
        <v>165</v>
      </c>
      <c r="D6" s="5" t="s">
        <v>168</v>
      </c>
      <c r="E6" t="s">
        <v>171</v>
      </c>
      <c r="F6" s="5" t="s">
        <v>134</v>
      </c>
      <c r="G6" t="s">
        <v>172</v>
      </c>
      <c r="H6" s="5" t="s">
        <v>173</v>
      </c>
      <c r="I6" t="s">
        <v>5</v>
      </c>
      <c r="J6" t="s">
        <v>6</v>
      </c>
      <c r="K6" t="s">
        <v>175</v>
      </c>
      <c r="L6" s="5" t="s">
        <v>82</v>
      </c>
      <c r="N6" t="s">
        <v>104</v>
      </c>
      <c r="O6" s="5" t="s">
        <v>82</v>
      </c>
      <c r="Q6" t="s">
        <v>103</v>
      </c>
      <c r="R6" s="5" t="s">
        <v>82</v>
      </c>
      <c r="T6" t="s">
        <v>102</v>
      </c>
      <c r="U6" s="5" t="s">
        <v>82</v>
      </c>
      <c r="W6" t="s">
        <v>176</v>
      </c>
      <c r="X6" s="5" t="s">
        <v>82</v>
      </c>
      <c r="Z6" t="s">
        <v>0</v>
      </c>
      <c r="AA6" t="s">
        <v>7</v>
      </c>
      <c r="AB6" t="s">
        <v>3</v>
      </c>
      <c r="AC6" s="5" t="s">
        <v>82</v>
      </c>
      <c r="AE6" t="s">
        <v>99</v>
      </c>
      <c r="AF6" s="5" t="s">
        <v>82</v>
      </c>
      <c r="AH6" t="s">
        <v>98</v>
      </c>
      <c r="AI6" s="5" t="s">
        <v>82</v>
      </c>
      <c r="AK6" t="s">
        <v>97</v>
      </c>
      <c r="AL6" s="5" t="s">
        <v>82</v>
      </c>
      <c r="AN6" t="s">
        <v>96</v>
      </c>
      <c r="AO6" s="5" t="s">
        <v>81</v>
      </c>
      <c r="AQ6" t="s">
        <v>95</v>
      </c>
      <c r="AR6" s="5" t="s">
        <v>88</v>
      </c>
      <c r="AT6" t="s">
        <v>94</v>
      </c>
      <c r="AU6" s="5" t="s">
        <v>88</v>
      </c>
      <c r="AW6" t="s">
        <v>93</v>
      </c>
      <c r="AX6" s="5" t="s">
        <v>88</v>
      </c>
      <c r="AZ6" t="s">
        <v>87</v>
      </c>
      <c r="BA6" s="5" t="s">
        <v>82</v>
      </c>
      <c r="BC6" t="s">
        <v>8</v>
      </c>
      <c r="BD6" t="s">
        <v>9</v>
      </c>
      <c r="BE6" t="s">
        <v>10</v>
      </c>
      <c r="BF6" t="s">
        <v>11</v>
      </c>
      <c r="BG6" s="5" t="s">
        <v>83</v>
      </c>
      <c r="BI6" t="s">
        <v>84</v>
      </c>
      <c r="BJ6" s="5" t="s">
        <v>83</v>
      </c>
      <c r="BL6" t="s">
        <v>1</v>
      </c>
      <c r="BM6" t="s">
        <v>12</v>
      </c>
      <c r="BN6" s="5" t="s">
        <v>76</v>
      </c>
      <c r="BO6" t="s">
        <v>4</v>
      </c>
      <c r="BP6" s="5" t="s">
        <v>72</v>
      </c>
      <c r="BQ6" t="s">
        <v>177</v>
      </c>
      <c r="BR6" t="s">
        <v>154</v>
      </c>
      <c r="BS6" s="5" t="s">
        <v>155</v>
      </c>
      <c r="BT6" t="s">
        <v>178</v>
      </c>
      <c r="BU6" s="5" t="s">
        <v>159</v>
      </c>
      <c r="BV6" t="s">
        <v>179</v>
      </c>
      <c r="BW6" s="5" t="s">
        <v>161</v>
      </c>
      <c r="BX6" t="s">
        <v>180</v>
      </c>
      <c r="BY6" s="5" t="s">
        <v>158</v>
      </c>
      <c r="BZ6" t="s">
        <v>181</v>
      </c>
      <c r="CA6" s="5" t="s">
        <v>161</v>
      </c>
      <c r="CC6" t="s">
        <v>2</v>
      </c>
      <c r="CD6" t="s">
        <v>13</v>
      </c>
      <c r="CE6" s="5" t="s">
        <v>60</v>
      </c>
      <c r="CG6" t="s">
        <v>56</v>
      </c>
      <c r="CH6" s="5" t="s">
        <v>55</v>
      </c>
    </row>
    <row r="7" spans="1:88" x14ac:dyDescent="0.3">
      <c r="A7" t="s">
        <v>162</v>
      </c>
      <c r="B7" s="5" t="s">
        <v>163</v>
      </c>
      <c r="C7" t="s">
        <v>165</v>
      </c>
      <c r="D7" s="5" t="s">
        <v>168</v>
      </c>
      <c r="E7" t="s">
        <v>171</v>
      </c>
      <c r="F7" s="5" t="s">
        <v>134</v>
      </c>
      <c r="G7" t="s">
        <v>172</v>
      </c>
      <c r="H7" s="5" t="s">
        <v>173</v>
      </c>
      <c r="I7" t="s">
        <v>5</v>
      </c>
      <c r="J7" t="s">
        <v>6</v>
      </c>
      <c r="K7" t="s">
        <v>175</v>
      </c>
      <c r="L7" s="5" t="s">
        <v>82</v>
      </c>
      <c r="N7" t="s">
        <v>104</v>
      </c>
      <c r="O7" s="5" t="s">
        <v>83</v>
      </c>
      <c r="Q7" t="s">
        <v>103</v>
      </c>
      <c r="R7" s="5" t="s">
        <v>82</v>
      </c>
      <c r="T7" t="s">
        <v>102</v>
      </c>
      <c r="U7" s="5" t="s">
        <v>82</v>
      </c>
      <c r="W7" t="s">
        <v>176</v>
      </c>
      <c r="X7" s="5" t="s">
        <v>83</v>
      </c>
      <c r="Z7" t="s">
        <v>0</v>
      </c>
      <c r="AA7" t="s">
        <v>7</v>
      </c>
      <c r="AB7" t="s">
        <v>3</v>
      </c>
      <c r="AC7" s="5" t="s">
        <v>82</v>
      </c>
      <c r="AE7" t="s">
        <v>99</v>
      </c>
      <c r="AF7" s="5" t="s">
        <v>83</v>
      </c>
      <c r="AH7" t="s">
        <v>98</v>
      </c>
      <c r="AI7" s="5" t="s">
        <v>83</v>
      </c>
      <c r="AK7" t="s">
        <v>97</v>
      </c>
      <c r="AL7" s="5" t="s">
        <v>83</v>
      </c>
      <c r="AN7" t="s">
        <v>96</v>
      </c>
      <c r="AO7" s="5" t="s">
        <v>83</v>
      </c>
      <c r="AQ7" t="s">
        <v>95</v>
      </c>
      <c r="AR7" s="5" t="s">
        <v>91</v>
      </c>
      <c r="AT7" t="s">
        <v>94</v>
      </c>
      <c r="AU7" s="5" t="s">
        <v>91</v>
      </c>
      <c r="AW7" t="s">
        <v>93</v>
      </c>
      <c r="AX7" s="5" t="s">
        <v>91</v>
      </c>
      <c r="AZ7" t="s">
        <v>87</v>
      </c>
      <c r="BA7" s="5" t="s">
        <v>83</v>
      </c>
      <c r="BC7" t="s">
        <v>8</v>
      </c>
      <c r="BD7" t="s">
        <v>9</v>
      </c>
      <c r="BE7" t="s">
        <v>10</v>
      </c>
      <c r="BF7" t="s">
        <v>11</v>
      </c>
      <c r="BG7" s="5" t="s">
        <v>83</v>
      </c>
      <c r="BI7" t="s">
        <v>84</v>
      </c>
      <c r="BJ7" s="5" t="s">
        <v>83</v>
      </c>
      <c r="BL7" t="s">
        <v>1</v>
      </c>
      <c r="BM7" t="s">
        <v>12</v>
      </c>
      <c r="BN7" s="5" t="s">
        <v>76</v>
      </c>
      <c r="BO7" t="s">
        <v>4</v>
      </c>
      <c r="BP7" s="5" t="s">
        <v>73</v>
      </c>
      <c r="BQ7" t="s">
        <v>177</v>
      </c>
      <c r="BR7" t="s">
        <v>154</v>
      </c>
      <c r="BS7" s="5" t="s">
        <v>155</v>
      </c>
      <c r="BT7" t="s">
        <v>178</v>
      </c>
      <c r="BU7" s="5" t="s">
        <v>159</v>
      </c>
      <c r="BV7" t="s">
        <v>179</v>
      </c>
      <c r="BW7" s="5" t="s">
        <v>161</v>
      </c>
      <c r="BX7" t="s">
        <v>180</v>
      </c>
      <c r="BY7" s="5" t="s">
        <v>161</v>
      </c>
      <c r="BZ7" t="s">
        <v>181</v>
      </c>
      <c r="CA7" s="5" t="s">
        <v>161</v>
      </c>
      <c r="CC7" t="s">
        <v>2</v>
      </c>
      <c r="CD7" t="s">
        <v>13</v>
      </c>
      <c r="CE7" s="5" t="s">
        <v>60</v>
      </c>
      <c r="CG7" t="s">
        <v>56</v>
      </c>
      <c r="CH7" s="5" t="s">
        <v>54</v>
      </c>
    </row>
    <row r="8" spans="1:88" x14ac:dyDescent="0.3">
      <c r="A8" t="s">
        <v>162</v>
      </c>
      <c r="B8" s="5" t="s">
        <v>163</v>
      </c>
      <c r="C8" t="s">
        <v>165</v>
      </c>
      <c r="D8" s="5" t="s">
        <v>167</v>
      </c>
      <c r="E8" t="s">
        <v>171</v>
      </c>
      <c r="F8" s="5" t="s">
        <v>134</v>
      </c>
      <c r="G8" t="s">
        <v>172</v>
      </c>
      <c r="H8" s="5" t="s">
        <v>173</v>
      </c>
      <c r="I8" t="s">
        <v>5</v>
      </c>
      <c r="J8" t="s">
        <v>6</v>
      </c>
      <c r="K8" t="s">
        <v>175</v>
      </c>
      <c r="L8" s="5" t="s">
        <v>83</v>
      </c>
      <c r="N8" t="s">
        <v>104</v>
      </c>
      <c r="O8" s="5" t="s">
        <v>83</v>
      </c>
      <c r="Q8" t="s">
        <v>103</v>
      </c>
      <c r="R8" s="5" t="s">
        <v>82</v>
      </c>
      <c r="T8" t="s">
        <v>102</v>
      </c>
      <c r="U8" s="5" t="s">
        <v>82</v>
      </c>
      <c r="W8" t="s">
        <v>176</v>
      </c>
      <c r="X8" s="5" t="s">
        <v>83</v>
      </c>
      <c r="Z8" t="s">
        <v>0</v>
      </c>
      <c r="AA8" t="s">
        <v>7</v>
      </c>
      <c r="AB8" t="s">
        <v>3</v>
      </c>
      <c r="AC8" s="5" t="s">
        <v>83</v>
      </c>
      <c r="AE8" t="s">
        <v>99</v>
      </c>
      <c r="AF8" s="5" t="s">
        <v>82</v>
      </c>
      <c r="AH8" t="s">
        <v>98</v>
      </c>
      <c r="AI8" s="5" t="s">
        <v>83</v>
      </c>
      <c r="AK8" t="s">
        <v>97</v>
      </c>
      <c r="AL8" s="5" t="s">
        <v>83</v>
      </c>
      <c r="AN8" t="s">
        <v>96</v>
      </c>
      <c r="AO8" s="5" t="s">
        <v>83</v>
      </c>
      <c r="AQ8" t="s">
        <v>95</v>
      </c>
      <c r="AR8" s="5" t="s">
        <v>92</v>
      </c>
      <c r="AT8" t="s">
        <v>94</v>
      </c>
      <c r="AU8" s="5" t="s">
        <v>92</v>
      </c>
      <c r="AW8" t="s">
        <v>93</v>
      </c>
      <c r="AX8" s="5" t="s">
        <v>92</v>
      </c>
      <c r="AZ8" t="s">
        <v>87</v>
      </c>
      <c r="BA8" s="5" t="s">
        <v>83</v>
      </c>
      <c r="BC8" t="s">
        <v>8</v>
      </c>
      <c r="BD8" t="s">
        <v>9</v>
      </c>
      <c r="BE8" t="s">
        <v>10</v>
      </c>
      <c r="BF8" t="s">
        <v>11</v>
      </c>
      <c r="BG8" s="5" t="s">
        <v>83</v>
      </c>
      <c r="BI8" t="s">
        <v>84</v>
      </c>
      <c r="BJ8" s="5" t="s">
        <v>83</v>
      </c>
      <c r="BL8" t="s">
        <v>1</v>
      </c>
      <c r="BM8" t="s">
        <v>12</v>
      </c>
      <c r="BN8" s="5" t="s">
        <v>76</v>
      </c>
      <c r="BO8" t="s">
        <v>4</v>
      </c>
      <c r="BP8" s="5" t="s">
        <v>72</v>
      </c>
      <c r="BQ8" t="s">
        <v>177</v>
      </c>
      <c r="BR8" t="s">
        <v>154</v>
      </c>
      <c r="BS8" s="5" t="s">
        <v>155</v>
      </c>
      <c r="BT8" t="s">
        <v>178</v>
      </c>
      <c r="BU8" s="5" t="s">
        <v>159</v>
      </c>
      <c r="BV8" t="s">
        <v>179</v>
      </c>
      <c r="BW8" s="5" t="s">
        <v>161</v>
      </c>
      <c r="BX8" t="s">
        <v>180</v>
      </c>
      <c r="BY8" s="5" t="s">
        <v>161</v>
      </c>
      <c r="BZ8" t="s">
        <v>181</v>
      </c>
      <c r="CA8" s="5" t="s">
        <v>161</v>
      </c>
      <c r="CC8" t="s">
        <v>2</v>
      </c>
      <c r="CD8" t="s">
        <v>13</v>
      </c>
      <c r="CE8" s="5" t="s">
        <v>60</v>
      </c>
      <c r="CG8" t="s">
        <v>56</v>
      </c>
      <c r="CH8" s="5" t="s">
        <v>55</v>
      </c>
    </row>
    <row r="9" spans="1:88" x14ac:dyDescent="0.3">
      <c r="A9" t="s">
        <v>162</v>
      </c>
      <c r="B9" s="5" t="s">
        <v>163</v>
      </c>
      <c r="C9" t="s">
        <v>165</v>
      </c>
      <c r="D9" s="5" t="s">
        <v>167</v>
      </c>
      <c r="E9" t="s">
        <v>171</v>
      </c>
      <c r="F9" s="5" t="s">
        <v>134</v>
      </c>
      <c r="G9" t="s">
        <v>172</v>
      </c>
      <c r="H9" s="5" t="s">
        <v>173</v>
      </c>
      <c r="I9" t="s">
        <v>5</v>
      </c>
      <c r="J9" t="s">
        <v>6</v>
      </c>
      <c r="K9" t="s">
        <v>175</v>
      </c>
      <c r="L9" s="5" t="s">
        <v>83</v>
      </c>
      <c r="N9" t="s">
        <v>104</v>
      </c>
      <c r="O9" s="5" t="s">
        <v>83</v>
      </c>
      <c r="Q9" t="s">
        <v>103</v>
      </c>
      <c r="R9" s="5" t="s">
        <v>83</v>
      </c>
      <c r="T9" t="s">
        <v>102</v>
      </c>
      <c r="U9" s="5" t="s">
        <v>83</v>
      </c>
      <c r="W9" t="s">
        <v>176</v>
      </c>
      <c r="X9" s="5" t="s">
        <v>83</v>
      </c>
      <c r="Z9" t="s">
        <v>0</v>
      </c>
      <c r="AA9" t="s">
        <v>7</v>
      </c>
      <c r="AB9" t="s">
        <v>3</v>
      </c>
      <c r="AC9" s="5" t="s">
        <v>83</v>
      </c>
      <c r="AE9" t="s">
        <v>99</v>
      </c>
      <c r="AF9" s="5" t="s">
        <v>83</v>
      </c>
      <c r="AH9" t="s">
        <v>98</v>
      </c>
      <c r="AI9" s="5" t="s">
        <v>83</v>
      </c>
      <c r="AK9" t="s">
        <v>97</v>
      </c>
      <c r="AL9" s="5" t="s">
        <v>83</v>
      </c>
      <c r="AN9" t="s">
        <v>96</v>
      </c>
      <c r="AO9" s="5" t="s">
        <v>83</v>
      </c>
      <c r="AQ9" t="s">
        <v>95</v>
      </c>
      <c r="AR9" s="5" t="s">
        <v>92</v>
      </c>
      <c r="AT9" t="s">
        <v>94</v>
      </c>
      <c r="AU9" s="5" t="s">
        <v>91</v>
      </c>
      <c r="AW9" t="s">
        <v>93</v>
      </c>
      <c r="AX9" s="5" t="s">
        <v>92</v>
      </c>
      <c r="AZ9" t="s">
        <v>87</v>
      </c>
      <c r="BA9" s="5" t="s">
        <v>83</v>
      </c>
      <c r="BC9" t="s">
        <v>8</v>
      </c>
      <c r="BD9" t="s">
        <v>9</v>
      </c>
      <c r="BE9" t="s">
        <v>10</v>
      </c>
      <c r="BF9" t="s">
        <v>11</v>
      </c>
      <c r="BG9" s="5" t="s">
        <v>83</v>
      </c>
      <c r="BI9" t="s">
        <v>84</v>
      </c>
      <c r="BJ9" s="5" t="s">
        <v>83</v>
      </c>
      <c r="BL9" t="s">
        <v>1</v>
      </c>
      <c r="BM9" t="s">
        <v>12</v>
      </c>
      <c r="BN9" s="5" t="s">
        <v>76</v>
      </c>
      <c r="BO9" t="s">
        <v>4</v>
      </c>
      <c r="BP9" s="5" t="s">
        <v>72</v>
      </c>
      <c r="BQ9" t="s">
        <v>177</v>
      </c>
      <c r="BR9" t="s">
        <v>154</v>
      </c>
      <c r="BS9" s="5" t="s">
        <v>155</v>
      </c>
      <c r="BT9" t="s">
        <v>178</v>
      </c>
      <c r="BU9" s="5" t="s">
        <v>159</v>
      </c>
      <c r="BV9" t="s">
        <v>179</v>
      </c>
      <c r="BW9" s="5" t="s">
        <v>161</v>
      </c>
      <c r="BX9" t="s">
        <v>180</v>
      </c>
      <c r="BY9" s="5" t="s">
        <v>161</v>
      </c>
      <c r="BZ9" t="s">
        <v>181</v>
      </c>
      <c r="CA9" s="5" t="s">
        <v>161</v>
      </c>
      <c r="CC9" t="s">
        <v>2</v>
      </c>
      <c r="CD9" t="s">
        <v>13</v>
      </c>
      <c r="CE9" s="5" t="s">
        <v>60</v>
      </c>
      <c r="CG9" t="s">
        <v>56</v>
      </c>
      <c r="CH9" s="5" t="s">
        <v>55</v>
      </c>
      <c r="CJ9" t="s">
        <v>18</v>
      </c>
    </row>
    <row r="10" spans="1:88" x14ac:dyDescent="0.3">
      <c r="A10" t="s">
        <v>162</v>
      </c>
      <c r="B10" s="5" t="s">
        <v>163</v>
      </c>
      <c r="C10" t="s">
        <v>165</v>
      </c>
      <c r="D10" s="5" t="s">
        <v>166</v>
      </c>
      <c r="E10" t="s">
        <v>171</v>
      </c>
      <c r="F10" s="5" t="s">
        <v>134</v>
      </c>
      <c r="G10" t="s">
        <v>172</v>
      </c>
      <c r="H10" s="5" t="s">
        <v>173</v>
      </c>
      <c r="I10" t="s">
        <v>5</v>
      </c>
      <c r="J10" t="s">
        <v>6</v>
      </c>
      <c r="K10" t="s">
        <v>175</v>
      </c>
      <c r="L10" s="5" t="s">
        <v>83</v>
      </c>
      <c r="N10" t="s">
        <v>104</v>
      </c>
      <c r="O10" s="5" t="s">
        <v>83</v>
      </c>
      <c r="Q10" t="s">
        <v>103</v>
      </c>
      <c r="R10" s="5" t="s">
        <v>82</v>
      </c>
      <c r="T10" t="s">
        <v>102</v>
      </c>
      <c r="U10" s="5" t="s">
        <v>82</v>
      </c>
      <c r="W10" t="s">
        <v>176</v>
      </c>
      <c r="X10" s="5" t="s">
        <v>83</v>
      </c>
      <c r="Z10" t="s">
        <v>0</v>
      </c>
      <c r="AA10" t="s">
        <v>7</v>
      </c>
      <c r="AB10" t="s">
        <v>3</v>
      </c>
      <c r="AC10" s="5" t="s">
        <v>81</v>
      </c>
      <c r="AE10" t="s">
        <v>99</v>
      </c>
      <c r="AF10" s="5" t="s">
        <v>83</v>
      </c>
      <c r="AH10" t="s">
        <v>98</v>
      </c>
      <c r="AI10" s="5" t="s">
        <v>83</v>
      </c>
      <c r="AK10" t="s">
        <v>97</v>
      </c>
      <c r="AL10" s="5" t="s">
        <v>83</v>
      </c>
      <c r="AN10" t="s">
        <v>96</v>
      </c>
      <c r="AO10" s="5" t="s">
        <v>83</v>
      </c>
      <c r="AQ10" t="s">
        <v>95</v>
      </c>
      <c r="AR10" s="5" t="s">
        <v>92</v>
      </c>
      <c r="AT10" t="s">
        <v>94</v>
      </c>
      <c r="AU10" s="5" t="s">
        <v>92</v>
      </c>
      <c r="AW10" t="s">
        <v>93</v>
      </c>
      <c r="AX10" s="5" t="s">
        <v>92</v>
      </c>
      <c r="AZ10" t="s">
        <v>87</v>
      </c>
      <c r="BA10" s="5" t="s">
        <v>83</v>
      </c>
      <c r="BC10" t="s">
        <v>8</v>
      </c>
      <c r="BD10" t="s">
        <v>9</v>
      </c>
      <c r="BE10" t="s">
        <v>10</v>
      </c>
      <c r="BF10" t="s">
        <v>11</v>
      </c>
      <c r="BG10" s="5" t="s">
        <v>83</v>
      </c>
      <c r="BI10" t="s">
        <v>84</v>
      </c>
      <c r="BJ10" s="5" t="s">
        <v>83</v>
      </c>
      <c r="BL10" t="s">
        <v>1</v>
      </c>
      <c r="BM10" t="s">
        <v>12</v>
      </c>
      <c r="BN10" s="5" t="s">
        <v>75</v>
      </c>
      <c r="BO10" t="s">
        <v>4</v>
      </c>
      <c r="BP10" s="5" t="s">
        <v>72</v>
      </c>
      <c r="BQ10" t="s">
        <v>177</v>
      </c>
      <c r="BR10" t="s">
        <v>154</v>
      </c>
      <c r="BS10" s="5" t="s">
        <v>155</v>
      </c>
      <c r="BT10" t="s">
        <v>178</v>
      </c>
      <c r="BU10" s="5" t="s">
        <v>159</v>
      </c>
      <c r="BV10" t="s">
        <v>179</v>
      </c>
      <c r="BW10" s="5" t="s">
        <v>161</v>
      </c>
      <c r="BX10" t="s">
        <v>180</v>
      </c>
      <c r="BY10" s="5" t="s">
        <v>161</v>
      </c>
      <c r="BZ10" t="s">
        <v>181</v>
      </c>
      <c r="CA10" s="5" t="s">
        <v>161</v>
      </c>
      <c r="CC10" t="s">
        <v>2</v>
      </c>
      <c r="CD10" t="s">
        <v>13</v>
      </c>
      <c r="CE10" s="5" t="s">
        <v>60</v>
      </c>
      <c r="CG10" t="s">
        <v>56</v>
      </c>
      <c r="CH10" s="5" t="s">
        <v>55</v>
      </c>
    </row>
    <row r="11" spans="1:88" x14ac:dyDescent="0.3">
      <c r="A11" t="s">
        <v>162</v>
      </c>
      <c r="B11" s="5" t="s">
        <v>163</v>
      </c>
      <c r="C11" t="s">
        <v>165</v>
      </c>
      <c r="D11" s="5" t="s">
        <v>168</v>
      </c>
      <c r="E11" t="s">
        <v>171</v>
      </c>
      <c r="F11" s="5" t="s">
        <v>134</v>
      </c>
      <c r="G11" t="s">
        <v>172</v>
      </c>
      <c r="H11" s="5" t="s">
        <v>173</v>
      </c>
      <c r="I11" t="s">
        <v>5</v>
      </c>
      <c r="J11" t="s">
        <v>6</v>
      </c>
      <c r="K11" t="s">
        <v>175</v>
      </c>
      <c r="L11" s="5" t="s">
        <v>81</v>
      </c>
      <c r="M11" t="s">
        <v>19</v>
      </c>
      <c r="N11" t="s">
        <v>104</v>
      </c>
      <c r="O11" s="5" t="s">
        <v>82</v>
      </c>
      <c r="Q11" t="s">
        <v>103</v>
      </c>
      <c r="R11" s="5" t="s">
        <v>82</v>
      </c>
      <c r="T11" t="s">
        <v>102</v>
      </c>
      <c r="U11" s="5" t="s">
        <v>82</v>
      </c>
      <c r="W11" t="s">
        <v>176</v>
      </c>
      <c r="X11" s="5" t="s">
        <v>82</v>
      </c>
      <c r="Z11" t="s">
        <v>0</v>
      </c>
      <c r="AA11" t="s">
        <v>7</v>
      </c>
      <c r="AB11" t="s">
        <v>3</v>
      </c>
      <c r="AC11" s="5" t="s">
        <v>83</v>
      </c>
      <c r="AE11" t="s">
        <v>99</v>
      </c>
      <c r="AF11" s="5" t="s">
        <v>83</v>
      </c>
      <c r="AH11" t="s">
        <v>98</v>
      </c>
      <c r="AI11" s="5" t="s">
        <v>83</v>
      </c>
      <c r="AK11" t="s">
        <v>97</v>
      </c>
      <c r="AL11" s="5" t="s">
        <v>81</v>
      </c>
      <c r="AM11" t="s">
        <v>20</v>
      </c>
      <c r="AN11" t="s">
        <v>96</v>
      </c>
      <c r="AO11" s="5" t="s">
        <v>82</v>
      </c>
      <c r="AQ11" t="s">
        <v>95</v>
      </c>
      <c r="AR11" s="5" t="s">
        <v>92</v>
      </c>
      <c r="AT11" t="s">
        <v>94</v>
      </c>
      <c r="AU11" s="5" t="s">
        <v>91</v>
      </c>
      <c r="AW11" t="s">
        <v>93</v>
      </c>
      <c r="AX11" s="5" t="s">
        <v>91</v>
      </c>
      <c r="AZ11" t="s">
        <v>87</v>
      </c>
      <c r="BA11" s="5" t="s">
        <v>82</v>
      </c>
      <c r="BC11" t="s">
        <v>8</v>
      </c>
      <c r="BD11" t="s">
        <v>9</v>
      </c>
      <c r="BE11" t="s">
        <v>10</v>
      </c>
      <c r="BF11" t="s">
        <v>11</v>
      </c>
      <c r="BG11" s="5" t="s">
        <v>83</v>
      </c>
      <c r="BI11" t="s">
        <v>84</v>
      </c>
      <c r="BJ11" s="5" t="s">
        <v>83</v>
      </c>
      <c r="BL11" t="s">
        <v>1</v>
      </c>
      <c r="BM11" t="s">
        <v>12</v>
      </c>
      <c r="BN11" s="5" t="s">
        <v>75</v>
      </c>
      <c r="BO11" t="s">
        <v>4</v>
      </c>
      <c r="BP11" s="5" t="s">
        <v>73</v>
      </c>
      <c r="BQ11" t="s">
        <v>177</v>
      </c>
      <c r="BR11" t="s">
        <v>154</v>
      </c>
      <c r="BS11" s="5" t="s">
        <v>155</v>
      </c>
      <c r="BT11" t="s">
        <v>178</v>
      </c>
      <c r="BU11" s="5" t="s">
        <v>159</v>
      </c>
      <c r="BV11" t="s">
        <v>179</v>
      </c>
      <c r="BW11" s="5" t="s">
        <v>161</v>
      </c>
      <c r="BX11" t="s">
        <v>180</v>
      </c>
      <c r="BY11" s="5" t="s">
        <v>161</v>
      </c>
      <c r="BZ11" t="s">
        <v>181</v>
      </c>
      <c r="CA11" s="5" t="s">
        <v>161</v>
      </c>
      <c r="CC11" t="s">
        <v>2</v>
      </c>
      <c r="CD11" t="s">
        <v>13</v>
      </c>
      <c r="CE11" s="5" t="s">
        <v>60</v>
      </c>
      <c r="CG11" t="s">
        <v>56</v>
      </c>
      <c r="CH11" s="5" t="s">
        <v>55</v>
      </c>
    </row>
    <row r="12" spans="1:88" x14ac:dyDescent="0.3">
      <c r="A12" t="s">
        <v>162</v>
      </c>
      <c r="B12" s="5" t="s">
        <v>163</v>
      </c>
      <c r="C12" t="s">
        <v>165</v>
      </c>
      <c r="D12" s="5" t="s">
        <v>167</v>
      </c>
      <c r="E12" t="s">
        <v>171</v>
      </c>
      <c r="F12" s="5" t="s">
        <v>134</v>
      </c>
      <c r="G12" t="s">
        <v>172</v>
      </c>
      <c r="H12" s="5" t="s">
        <v>173</v>
      </c>
      <c r="I12" t="s">
        <v>5</v>
      </c>
      <c r="J12" t="s">
        <v>6</v>
      </c>
      <c r="K12" t="s">
        <v>175</v>
      </c>
      <c r="L12" s="5" t="s">
        <v>82</v>
      </c>
      <c r="N12" t="s">
        <v>104</v>
      </c>
      <c r="O12" s="5" t="s">
        <v>82</v>
      </c>
      <c r="Q12" t="s">
        <v>103</v>
      </c>
      <c r="R12" s="5" t="s">
        <v>82</v>
      </c>
      <c r="T12" t="s">
        <v>102</v>
      </c>
      <c r="U12" s="5" t="s">
        <v>82</v>
      </c>
      <c r="W12" t="s">
        <v>176</v>
      </c>
      <c r="X12" s="5" t="s">
        <v>83</v>
      </c>
      <c r="Z12" t="s">
        <v>0</v>
      </c>
      <c r="AA12" t="s">
        <v>7</v>
      </c>
      <c r="AB12" t="s">
        <v>3</v>
      </c>
      <c r="AC12" s="5" t="s">
        <v>82</v>
      </c>
      <c r="AE12" t="s">
        <v>99</v>
      </c>
      <c r="AF12" s="5" t="s">
        <v>82</v>
      </c>
      <c r="AH12" t="s">
        <v>98</v>
      </c>
      <c r="AI12" s="5" t="s">
        <v>82</v>
      </c>
      <c r="AK12" t="s">
        <v>97</v>
      </c>
      <c r="AL12" s="5" t="s">
        <v>81</v>
      </c>
      <c r="AN12" t="s">
        <v>96</v>
      </c>
      <c r="AO12" s="5" t="s">
        <v>81</v>
      </c>
      <c r="AQ12" t="s">
        <v>95</v>
      </c>
      <c r="AR12" s="5" t="s">
        <v>91</v>
      </c>
      <c r="AT12" t="s">
        <v>94</v>
      </c>
      <c r="AU12" s="5" t="s">
        <v>91</v>
      </c>
      <c r="AW12" t="s">
        <v>93</v>
      </c>
      <c r="AX12" s="5" t="s">
        <v>91</v>
      </c>
      <c r="AZ12" t="s">
        <v>87</v>
      </c>
      <c r="BA12" s="5" t="s">
        <v>82</v>
      </c>
      <c r="BC12" t="s">
        <v>8</v>
      </c>
      <c r="BD12" t="s">
        <v>9</v>
      </c>
      <c r="BE12" t="s">
        <v>10</v>
      </c>
      <c r="BF12" t="s">
        <v>11</v>
      </c>
      <c r="BG12" s="5" t="s">
        <v>83</v>
      </c>
      <c r="BI12" t="s">
        <v>84</v>
      </c>
      <c r="BJ12" s="5" t="s">
        <v>83</v>
      </c>
      <c r="BL12" t="s">
        <v>1</v>
      </c>
      <c r="BM12" t="s">
        <v>12</v>
      </c>
      <c r="BN12" s="5" t="s">
        <v>75</v>
      </c>
      <c r="BO12" t="s">
        <v>4</v>
      </c>
      <c r="BP12" s="5" t="s">
        <v>72</v>
      </c>
      <c r="BQ12" t="s">
        <v>177</v>
      </c>
      <c r="BR12" t="s">
        <v>154</v>
      </c>
      <c r="BS12" s="5" t="s">
        <v>155</v>
      </c>
      <c r="BT12" t="s">
        <v>178</v>
      </c>
      <c r="BU12" s="5" t="s">
        <v>159</v>
      </c>
      <c r="BV12" t="s">
        <v>179</v>
      </c>
      <c r="BW12" s="5" t="s">
        <v>158</v>
      </c>
      <c r="BX12" t="s">
        <v>180</v>
      </c>
      <c r="BY12" s="5" t="s">
        <v>161</v>
      </c>
      <c r="BZ12" t="s">
        <v>181</v>
      </c>
      <c r="CA12" s="5" t="s">
        <v>160</v>
      </c>
      <c r="CC12" t="s">
        <v>2</v>
      </c>
      <c r="CD12" t="s">
        <v>13</v>
      </c>
      <c r="CE12" s="5" t="s">
        <v>60</v>
      </c>
      <c r="CG12" t="s">
        <v>56</v>
      </c>
      <c r="CH12" s="5" t="s">
        <v>54</v>
      </c>
    </row>
    <row r="13" spans="1:88" x14ac:dyDescent="0.3">
      <c r="A13" t="s">
        <v>162</v>
      </c>
      <c r="B13" s="5" t="s">
        <v>163</v>
      </c>
      <c r="C13" t="s">
        <v>165</v>
      </c>
      <c r="D13" s="5" t="s">
        <v>166</v>
      </c>
      <c r="E13" t="s">
        <v>171</v>
      </c>
      <c r="F13" s="5" t="s">
        <v>134</v>
      </c>
      <c r="G13" t="s">
        <v>172</v>
      </c>
      <c r="H13" s="5" t="s">
        <v>173</v>
      </c>
      <c r="I13" t="s">
        <v>5</v>
      </c>
      <c r="J13" t="s">
        <v>6</v>
      </c>
      <c r="K13" t="s">
        <v>175</v>
      </c>
      <c r="L13" s="5" t="s">
        <v>82</v>
      </c>
      <c r="N13" t="s">
        <v>104</v>
      </c>
      <c r="O13" s="5" t="s">
        <v>82</v>
      </c>
      <c r="Q13" t="s">
        <v>103</v>
      </c>
      <c r="R13" s="5" t="s">
        <v>82</v>
      </c>
      <c r="T13" t="s">
        <v>102</v>
      </c>
      <c r="U13" s="5" t="s">
        <v>82</v>
      </c>
      <c r="W13" t="s">
        <v>176</v>
      </c>
      <c r="X13" s="5" t="s">
        <v>82</v>
      </c>
      <c r="Z13" t="s">
        <v>0</v>
      </c>
      <c r="AA13" t="s">
        <v>7</v>
      </c>
      <c r="AB13" t="s">
        <v>3</v>
      </c>
      <c r="AC13" s="5" t="s">
        <v>82</v>
      </c>
      <c r="AE13" t="s">
        <v>99</v>
      </c>
      <c r="AF13" s="5" t="s">
        <v>81</v>
      </c>
      <c r="AH13" t="s">
        <v>98</v>
      </c>
      <c r="AI13" s="5" t="s">
        <v>83</v>
      </c>
      <c r="AK13" t="s">
        <v>97</v>
      </c>
      <c r="AL13" s="5" t="s">
        <v>83</v>
      </c>
      <c r="AN13" t="s">
        <v>96</v>
      </c>
      <c r="AO13" s="5" t="s">
        <v>83</v>
      </c>
      <c r="AQ13" t="s">
        <v>95</v>
      </c>
      <c r="AR13" s="5" t="s">
        <v>92</v>
      </c>
      <c r="AT13" t="s">
        <v>94</v>
      </c>
      <c r="AU13" s="5" t="s">
        <v>92</v>
      </c>
      <c r="AW13" t="s">
        <v>93</v>
      </c>
      <c r="AX13" s="5" t="s">
        <v>92</v>
      </c>
      <c r="AZ13" t="s">
        <v>87</v>
      </c>
      <c r="BA13" s="5" t="s">
        <v>83</v>
      </c>
      <c r="BC13" t="s">
        <v>8</v>
      </c>
      <c r="BD13" t="s">
        <v>9</v>
      </c>
      <c r="BE13" t="s">
        <v>10</v>
      </c>
      <c r="BF13" t="s">
        <v>11</v>
      </c>
      <c r="BG13" s="5" t="s">
        <v>83</v>
      </c>
      <c r="BI13" t="s">
        <v>84</v>
      </c>
      <c r="BJ13" s="5" t="s">
        <v>83</v>
      </c>
      <c r="BL13" t="s">
        <v>1</v>
      </c>
      <c r="BM13" t="s">
        <v>12</v>
      </c>
      <c r="BN13" s="5" t="s">
        <v>78</v>
      </c>
      <c r="BO13" t="s">
        <v>4</v>
      </c>
      <c r="BP13" s="5" t="s">
        <v>73</v>
      </c>
      <c r="BQ13" t="s">
        <v>177</v>
      </c>
      <c r="BR13" t="s">
        <v>154</v>
      </c>
      <c r="BS13" s="5" t="s">
        <v>155</v>
      </c>
      <c r="BT13" t="s">
        <v>178</v>
      </c>
      <c r="BU13" s="5" t="s">
        <v>159</v>
      </c>
      <c r="BV13" t="s">
        <v>179</v>
      </c>
      <c r="BW13" s="5" t="s">
        <v>161</v>
      </c>
      <c r="BX13" t="s">
        <v>180</v>
      </c>
      <c r="BY13" s="5" t="s">
        <v>161</v>
      </c>
      <c r="BZ13" t="s">
        <v>181</v>
      </c>
      <c r="CA13" s="5" t="s">
        <v>161</v>
      </c>
      <c r="CC13" t="s">
        <v>2</v>
      </c>
      <c r="CD13" t="s">
        <v>13</v>
      </c>
      <c r="CE13" s="5" t="s">
        <v>60</v>
      </c>
      <c r="CG13" t="s">
        <v>56</v>
      </c>
      <c r="CH13" s="5" t="s">
        <v>55</v>
      </c>
    </row>
    <row r="14" spans="1:88" x14ac:dyDescent="0.3">
      <c r="A14" t="s">
        <v>162</v>
      </c>
      <c r="B14" s="5" t="s">
        <v>163</v>
      </c>
      <c r="C14" t="s">
        <v>165</v>
      </c>
      <c r="D14" s="5" t="s">
        <v>168</v>
      </c>
      <c r="E14" t="s">
        <v>171</v>
      </c>
      <c r="F14" s="5" t="s">
        <v>134</v>
      </c>
      <c r="G14" t="s">
        <v>172</v>
      </c>
      <c r="H14" s="5" t="s">
        <v>173</v>
      </c>
      <c r="I14" t="s">
        <v>5</v>
      </c>
      <c r="J14" t="s">
        <v>6</v>
      </c>
      <c r="K14" t="s">
        <v>175</v>
      </c>
      <c r="L14" s="5" t="s">
        <v>83</v>
      </c>
      <c r="N14" t="s">
        <v>104</v>
      </c>
      <c r="O14" s="5" t="s">
        <v>83</v>
      </c>
      <c r="Q14" t="s">
        <v>103</v>
      </c>
      <c r="R14" s="5" t="s">
        <v>82</v>
      </c>
      <c r="T14" t="s">
        <v>102</v>
      </c>
      <c r="U14" s="5" t="s">
        <v>82</v>
      </c>
      <c r="W14" t="s">
        <v>176</v>
      </c>
      <c r="X14" s="5" t="s">
        <v>83</v>
      </c>
      <c r="Z14" t="s">
        <v>0</v>
      </c>
      <c r="AA14" t="s">
        <v>7</v>
      </c>
      <c r="AB14" t="s">
        <v>3</v>
      </c>
      <c r="AC14" s="5" t="s">
        <v>82</v>
      </c>
      <c r="AE14" t="s">
        <v>99</v>
      </c>
      <c r="AF14" s="5" t="s">
        <v>83</v>
      </c>
      <c r="AH14" t="s">
        <v>98</v>
      </c>
      <c r="AI14" s="5" t="s">
        <v>83</v>
      </c>
      <c r="AK14" t="s">
        <v>97</v>
      </c>
      <c r="AL14" s="5" t="s">
        <v>82</v>
      </c>
      <c r="AN14" t="s">
        <v>96</v>
      </c>
      <c r="AO14" s="5" t="s">
        <v>82</v>
      </c>
      <c r="AQ14" t="s">
        <v>95</v>
      </c>
      <c r="AR14" s="5" t="s">
        <v>92</v>
      </c>
      <c r="AT14" t="s">
        <v>94</v>
      </c>
      <c r="AU14" s="5" t="s">
        <v>92</v>
      </c>
      <c r="AW14" t="s">
        <v>93</v>
      </c>
      <c r="AX14" s="5" t="s">
        <v>92</v>
      </c>
      <c r="AZ14" t="s">
        <v>87</v>
      </c>
      <c r="BA14" s="5" t="s">
        <v>83</v>
      </c>
      <c r="BC14" t="s">
        <v>8</v>
      </c>
      <c r="BD14" t="s">
        <v>9</v>
      </c>
      <c r="BE14" t="s">
        <v>10</v>
      </c>
      <c r="BF14" t="s">
        <v>11</v>
      </c>
      <c r="BG14" s="5" t="s">
        <v>83</v>
      </c>
      <c r="BI14" t="s">
        <v>84</v>
      </c>
      <c r="BJ14" s="5" t="s">
        <v>83</v>
      </c>
      <c r="BL14" t="s">
        <v>1</v>
      </c>
      <c r="BM14" t="s">
        <v>12</v>
      </c>
      <c r="BN14" s="5" t="s">
        <v>76</v>
      </c>
      <c r="BO14" t="s">
        <v>4</v>
      </c>
      <c r="BP14" s="5" t="s">
        <v>72</v>
      </c>
      <c r="BQ14" t="s">
        <v>177</v>
      </c>
      <c r="BR14" t="s">
        <v>154</v>
      </c>
      <c r="BS14" s="5" t="s">
        <v>155</v>
      </c>
      <c r="BT14" t="s">
        <v>178</v>
      </c>
      <c r="BU14" s="5" t="s">
        <v>159</v>
      </c>
      <c r="BV14" t="s">
        <v>179</v>
      </c>
      <c r="BW14" s="5" t="s">
        <v>161</v>
      </c>
      <c r="BX14" t="s">
        <v>180</v>
      </c>
      <c r="BY14" s="5" t="s">
        <v>161</v>
      </c>
      <c r="BZ14" t="s">
        <v>181</v>
      </c>
      <c r="CA14" s="5" t="s">
        <v>161</v>
      </c>
      <c r="CC14" t="s">
        <v>2</v>
      </c>
      <c r="CD14" t="s">
        <v>13</v>
      </c>
      <c r="CE14" s="5" t="s">
        <v>60</v>
      </c>
      <c r="CG14" t="s">
        <v>56</v>
      </c>
      <c r="CH14" s="5" t="s">
        <v>55</v>
      </c>
    </row>
    <row r="15" spans="1:88" x14ac:dyDescent="0.3">
      <c r="A15" t="s">
        <v>162</v>
      </c>
      <c r="B15" s="5" t="s">
        <v>163</v>
      </c>
      <c r="C15" t="s">
        <v>165</v>
      </c>
      <c r="D15" s="5" t="s">
        <v>168</v>
      </c>
      <c r="E15" t="s">
        <v>171</v>
      </c>
      <c r="F15" s="5" t="s">
        <v>134</v>
      </c>
      <c r="G15" t="s">
        <v>172</v>
      </c>
      <c r="H15" s="5" t="s">
        <v>173</v>
      </c>
      <c r="I15" t="s">
        <v>5</v>
      </c>
      <c r="J15" t="s">
        <v>6</v>
      </c>
      <c r="K15" t="s">
        <v>175</v>
      </c>
      <c r="L15" s="5" t="s">
        <v>82</v>
      </c>
      <c r="N15" t="s">
        <v>104</v>
      </c>
      <c r="O15" s="5" t="s">
        <v>83</v>
      </c>
      <c r="Q15" t="s">
        <v>103</v>
      </c>
      <c r="R15" s="5" t="s">
        <v>83</v>
      </c>
      <c r="T15" t="s">
        <v>102</v>
      </c>
      <c r="U15" s="5" t="s">
        <v>83</v>
      </c>
      <c r="W15" t="s">
        <v>176</v>
      </c>
      <c r="X15" s="5" t="s">
        <v>83</v>
      </c>
      <c r="Z15" t="s">
        <v>0</v>
      </c>
      <c r="AA15" t="s">
        <v>7</v>
      </c>
      <c r="AB15" t="s">
        <v>3</v>
      </c>
      <c r="AC15" s="5" t="s">
        <v>83</v>
      </c>
      <c r="AE15" t="s">
        <v>99</v>
      </c>
      <c r="AF15" s="5" t="s">
        <v>83</v>
      </c>
      <c r="AH15" t="s">
        <v>98</v>
      </c>
      <c r="AI15" s="5" t="s">
        <v>83</v>
      </c>
      <c r="AK15" t="s">
        <v>97</v>
      </c>
      <c r="AL15" s="5" t="s">
        <v>83</v>
      </c>
      <c r="AN15" t="s">
        <v>96</v>
      </c>
      <c r="AO15" s="5" t="s">
        <v>83</v>
      </c>
      <c r="AQ15" t="s">
        <v>95</v>
      </c>
      <c r="AR15" s="5" t="s">
        <v>92</v>
      </c>
      <c r="AT15" t="s">
        <v>94</v>
      </c>
      <c r="AU15" s="5" t="s">
        <v>92</v>
      </c>
      <c r="AW15" t="s">
        <v>93</v>
      </c>
      <c r="AX15" s="5" t="s">
        <v>92</v>
      </c>
      <c r="AZ15" t="s">
        <v>87</v>
      </c>
      <c r="BA15" s="5" t="s">
        <v>83</v>
      </c>
      <c r="BC15" t="s">
        <v>8</v>
      </c>
      <c r="BD15" t="s">
        <v>9</v>
      </c>
      <c r="BE15" t="s">
        <v>10</v>
      </c>
      <c r="BF15" t="s">
        <v>11</v>
      </c>
      <c r="BG15" s="5" t="s">
        <v>83</v>
      </c>
      <c r="BI15" t="s">
        <v>84</v>
      </c>
      <c r="BJ15" s="5" t="s">
        <v>83</v>
      </c>
      <c r="BL15" t="s">
        <v>1</v>
      </c>
      <c r="BM15" t="s">
        <v>12</v>
      </c>
      <c r="BN15" s="5" t="s">
        <v>75</v>
      </c>
      <c r="BO15" t="s">
        <v>4</v>
      </c>
      <c r="BP15" s="5" t="s">
        <v>73</v>
      </c>
      <c r="BQ15" t="s">
        <v>177</v>
      </c>
      <c r="BR15" t="s">
        <v>154</v>
      </c>
      <c r="BS15" s="5" t="s">
        <v>155</v>
      </c>
      <c r="BT15" t="s">
        <v>178</v>
      </c>
      <c r="BU15" s="5" t="s">
        <v>159</v>
      </c>
      <c r="BV15" t="s">
        <v>179</v>
      </c>
      <c r="BW15" s="5" t="s">
        <v>161</v>
      </c>
      <c r="BX15" t="s">
        <v>180</v>
      </c>
      <c r="BY15" s="5" t="s">
        <v>161</v>
      </c>
      <c r="BZ15" t="s">
        <v>181</v>
      </c>
      <c r="CA15" s="5" t="s">
        <v>161</v>
      </c>
      <c r="CC15" t="s">
        <v>2</v>
      </c>
      <c r="CD15" t="s">
        <v>13</v>
      </c>
      <c r="CE15" s="5" t="s">
        <v>60</v>
      </c>
      <c r="CG15" t="s">
        <v>56</v>
      </c>
      <c r="CH15" s="5" t="s">
        <v>55</v>
      </c>
    </row>
    <row r="16" spans="1:88" x14ac:dyDescent="0.3">
      <c r="A16" t="s">
        <v>162</v>
      </c>
      <c r="B16" s="5" t="s">
        <v>163</v>
      </c>
      <c r="C16" t="s">
        <v>165</v>
      </c>
      <c r="D16" s="5" t="s">
        <v>166</v>
      </c>
      <c r="E16" t="s">
        <v>171</v>
      </c>
      <c r="F16" s="5" t="s">
        <v>134</v>
      </c>
      <c r="G16" t="s">
        <v>172</v>
      </c>
      <c r="H16" s="5" t="s">
        <v>173</v>
      </c>
      <c r="I16" t="s">
        <v>5</v>
      </c>
      <c r="J16" t="s">
        <v>6</v>
      </c>
      <c r="K16" t="s">
        <v>175</v>
      </c>
      <c r="L16" s="5" t="s">
        <v>83</v>
      </c>
      <c r="N16" t="s">
        <v>104</v>
      </c>
      <c r="O16" s="5" t="s">
        <v>83</v>
      </c>
      <c r="Q16" t="s">
        <v>103</v>
      </c>
      <c r="R16" s="5" t="s">
        <v>83</v>
      </c>
      <c r="T16" t="s">
        <v>102</v>
      </c>
      <c r="U16" s="5" t="s">
        <v>83</v>
      </c>
      <c r="W16" t="s">
        <v>176</v>
      </c>
      <c r="X16" s="5" t="s">
        <v>83</v>
      </c>
      <c r="Z16" t="s">
        <v>0</v>
      </c>
      <c r="AA16" t="s">
        <v>7</v>
      </c>
      <c r="AB16" t="s">
        <v>3</v>
      </c>
      <c r="AC16" s="5" t="s">
        <v>82</v>
      </c>
      <c r="AE16" t="s">
        <v>99</v>
      </c>
      <c r="AF16" s="5" t="s">
        <v>82</v>
      </c>
      <c r="AH16" t="s">
        <v>98</v>
      </c>
      <c r="AI16" s="5" t="s">
        <v>51</v>
      </c>
      <c r="AK16" t="s">
        <v>97</v>
      </c>
      <c r="AL16" s="5" t="s">
        <v>82</v>
      </c>
      <c r="AN16" t="s">
        <v>96</v>
      </c>
      <c r="AO16" s="5" t="s">
        <v>82</v>
      </c>
      <c r="AQ16" t="s">
        <v>95</v>
      </c>
      <c r="AR16" s="5" t="s">
        <v>91</v>
      </c>
      <c r="AT16" t="s">
        <v>94</v>
      </c>
      <c r="AU16" s="5" t="s">
        <v>88</v>
      </c>
      <c r="AW16" t="s">
        <v>93</v>
      </c>
      <c r="AX16" s="5" t="s">
        <v>91</v>
      </c>
      <c r="AZ16" t="s">
        <v>87</v>
      </c>
      <c r="BA16" s="5" t="s">
        <v>81</v>
      </c>
      <c r="BC16" t="s">
        <v>8</v>
      </c>
      <c r="BD16" t="s">
        <v>9</v>
      </c>
      <c r="BE16" t="s">
        <v>10</v>
      </c>
      <c r="BF16" t="s">
        <v>11</v>
      </c>
      <c r="BG16" s="5" t="s">
        <v>82</v>
      </c>
      <c r="BI16" t="s">
        <v>84</v>
      </c>
      <c r="BJ16" s="5" t="s">
        <v>82</v>
      </c>
      <c r="BL16" t="s">
        <v>1</v>
      </c>
      <c r="BM16" t="s">
        <v>12</v>
      </c>
      <c r="BN16" s="5" t="s">
        <v>76</v>
      </c>
      <c r="BO16" t="s">
        <v>4</v>
      </c>
      <c r="BP16" s="5" t="s">
        <v>72</v>
      </c>
      <c r="BQ16" t="s">
        <v>177</v>
      </c>
      <c r="BR16" t="s">
        <v>154</v>
      </c>
      <c r="BS16" s="5" t="s">
        <v>155</v>
      </c>
      <c r="BT16" t="s">
        <v>178</v>
      </c>
      <c r="BU16" s="5" t="s">
        <v>159</v>
      </c>
      <c r="BV16" t="s">
        <v>179</v>
      </c>
      <c r="BW16" s="5" t="s">
        <v>161</v>
      </c>
      <c r="BX16" t="s">
        <v>180</v>
      </c>
      <c r="BY16" s="5" t="s">
        <v>161</v>
      </c>
      <c r="BZ16" t="s">
        <v>181</v>
      </c>
      <c r="CA16" s="5" t="s">
        <v>161</v>
      </c>
      <c r="CC16" t="s">
        <v>2</v>
      </c>
      <c r="CD16" t="s">
        <v>13</v>
      </c>
      <c r="CE16" s="5" t="s">
        <v>59</v>
      </c>
      <c r="CG16" t="s">
        <v>56</v>
      </c>
      <c r="CH16" s="5" t="s">
        <v>54</v>
      </c>
    </row>
    <row r="17" spans="1:88" x14ac:dyDescent="0.3">
      <c r="A17" t="s">
        <v>162</v>
      </c>
      <c r="B17" s="5" t="s">
        <v>163</v>
      </c>
      <c r="C17" t="s">
        <v>165</v>
      </c>
      <c r="D17" s="5" t="s">
        <v>168</v>
      </c>
      <c r="E17" t="s">
        <v>171</v>
      </c>
      <c r="F17" s="5" t="s">
        <v>134</v>
      </c>
      <c r="G17" t="s">
        <v>172</v>
      </c>
      <c r="H17" s="5" t="s">
        <v>173</v>
      </c>
      <c r="I17" t="s">
        <v>5</v>
      </c>
      <c r="J17" t="s">
        <v>6</v>
      </c>
      <c r="K17" t="s">
        <v>175</v>
      </c>
      <c r="L17" s="5" t="s">
        <v>83</v>
      </c>
      <c r="N17" t="s">
        <v>104</v>
      </c>
      <c r="O17" s="5" t="s">
        <v>83</v>
      </c>
      <c r="Q17" t="s">
        <v>103</v>
      </c>
      <c r="R17" s="5" t="s">
        <v>83</v>
      </c>
      <c r="T17" t="s">
        <v>102</v>
      </c>
      <c r="U17" s="5" t="s">
        <v>83</v>
      </c>
      <c r="W17" t="s">
        <v>176</v>
      </c>
      <c r="X17" s="5" t="s">
        <v>83</v>
      </c>
      <c r="Z17" t="s">
        <v>0</v>
      </c>
      <c r="AA17" t="s">
        <v>7</v>
      </c>
      <c r="AB17" t="s">
        <v>3</v>
      </c>
      <c r="AC17" s="5" t="s">
        <v>83</v>
      </c>
      <c r="AE17" t="s">
        <v>99</v>
      </c>
      <c r="AF17" s="5" t="s">
        <v>83</v>
      </c>
      <c r="AH17" t="s">
        <v>98</v>
      </c>
      <c r="AI17" s="5" t="s">
        <v>83</v>
      </c>
      <c r="AK17" t="s">
        <v>97</v>
      </c>
      <c r="AL17" s="5" t="s">
        <v>83</v>
      </c>
      <c r="AN17" t="s">
        <v>96</v>
      </c>
      <c r="AO17" s="5" t="s">
        <v>83</v>
      </c>
      <c r="AQ17" t="s">
        <v>95</v>
      </c>
      <c r="AR17" s="5" t="s">
        <v>92</v>
      </c>
      <c r="AT17" t="s">
        <v>94</v>
      </c>
      <c r="AU17" s="5" t="s">
        <v>92</v>
      </c>
      <c r="AW17" t="s">
        <v>93</v>
      </c>
      <c r="AX17" s="5" t="s">
        <v>92</v>
      </c>
      <c r="AZ17" t="s">
        <v>87</v>
      </c>
      <c r="BA17" s="5" t="s">
        <v>83</v>
      </c>
      <c r="BC17" t="s">
        <v>8</v>
      </c>
      <c r="BD17" t="s">
        <v>9</v>
      </c>
      <c r="BE17" t="s">
        <v>10</v>
      </c>
      <c r="BF17" t="s">
        <v>11</v>
      </c>
      <c r="BG17" s="5" t="s">
        <v>83</v>
      </c>
      <c r="BI17" t="s">
        <v>84</v>
      </c>
      <c r="BJ17" s="5" t="s">
        <v>83</v>
      </c>
      <c r="BL17" t="s">
        <v>1</v>
      </c>
      <c r="BM17" t="s">
        <v>12</v>
      </c>
      <c r="BN17" s="5" t="s">
        <v>78</v>
      </c>
      <c r="BO17" t="s">
        <v>4</v>
      </c>
      <c r="BP17" s="5" t="s">
        <v>73</v>
      </c>
      <c r="BQ17" t="s">
        <v>177</v>
      </c>
      <c r="BR17" t="s">
        <v>154</v>
      </c>
      <c r="BS17" s="5" t="s">
        <v>155</v>
      </c>
      <c r="BT17" t="s">
        <v>178</v>
      </c>
      <c r="BU17" s="5" t="s">
        <v>159</v>
      </c>
      <c r="BV17" t="s">
        <v>179</v>
      </c>
      <c r="BW17" s="5" t="s">
        <v>161</v>
      </c>
      <c r="BX17" t="s">
        <v>180</v>
      </c>
      <c r="BY17" s="5" t="s">
        <v>161</v>
      </c>
      <c r="BZ17" t="s">
        <v>181</v>
      </c>
      <c r="CA17" s="5" t="s">
        <v>161</v>
      </c>
      <c r="CC17" t="s">
        <v>2</v>
      </c>
      <c r="CD17" t="s">
        <v>13</v>
      </c>
      <c r="CE17" s="5" t="s">
        <v>60</v>
      </c>
      <c r="CG17" t="s">
        <v>56</v>
      </c>
      <c r="CH17" s="5" t="s">
        <v>55</v>
      </c>
    </row>
    <row r="18" spans="1:88" x14ac:dyDescent="0.3">
      <c r="A18" t="s">
        <v>162</v>
      </c>
      <c r="B18" s="5" t="s">
        <v>163</v>
      </c>
      <c r="C18" t="s">
        <v>165</v>
      </c>
      <c r="D18" s="5" t="s">
        <v>168</v>
      </c>
      <c r="E18" t="s">
        <v>171</v>
      </c>
      <c r="F18" s="5" t="s">
        <v>134</v>
      </c>
      <c r="G18" t="s">
        <v>172</v>
      </c>
      <c r="H18" s="5" t="s">
        <v>173</v>
      </c>
      <c r="I18" t="s">
        <v>5</v>
      </c>
      <c r="J18" t="s">
        <v>6</v>
      </c>
      <c r="K18" t="s">
        <v>175</v>
      </c>
      <c r="L18" s="5" t="s">
        <v>83</v>
      </c>
      <c r="N18" t="s">
        <v>104</v>
      </c>
      <c r="O18" s="5" t="s">
        <v>83</v>
      </c>
      <c r="Q18" t="s">
        <v>103</v>
      </c>
      <c r="R18" s="5" t="s">
        <v>83</v>
      </c>
      <c r="T18" t="s">
        <v>102</v>
      </c>
      <c r="U18" s="5" t="s">
        <v>83</v>
      </c>
      <c r="W18" t="s">
        <v>176</v>
      </c>
      <c r="X18" s="5" t="s">
        <v>82</v>
      </c>
      <c r="Z18" t="s">
        <v>0</v>
      </c>
      <c r="AA18" t="s">
        <v>7</v>
      </c>
      <c r="AB18" t="s">
        <v>3</v>
      </c>
      <c r="AC18" s="5" t="s">
        <v>82</v>
      </c>
      <c r="AE18" t="s">
        <v>99</v>
      </c>
      <c r="AF18" s="5" t="s">
        <v>82</v>
      </c>
      <c r="AH18" t="s">
        <v>98</v>
      </c>
      <c r="AI18" s="5" t="s">
        <v>82</v>
      </c>
      <c r="AK18" t="s">
        <v>97</v>
      </c>
      <c r="AL18" s="5" t="s">
        <v>83</v>
      </c>
      <c r="AN18" t="s">
        <v>96</v>
      </c>
      <c r="AO18" s="5" t="s">
        <v>83</v>
      </c>
      <c r="AQ18" t="s">
        <v>95</v>
      </c>
      <c r="AR18" s="5" t="s">
        <v>92</v>
      </c>
      <c r="AT18" t="s">
        <v>94</v>
      </c>
      <c r="AU18" s="5" t="s">
        <v>92</v>
      </c>
      <c r="AW18" t="s">
        <v>93</v>
      </c>
      <c r="AX18" s="5" t="s">
        <v>91</v>
      </c>
      <c r="AZ18" t="s">
        <v>87</v>
      </c>
      <c r="BA18" s="5" t="s">
        <v>83</v>
      </c>
      <c r="BC18" t="s">
        <v>8</v>
      </c>
      <c r="BD18" t="s">
        <v>9</v>
      </c>
      <c r="BE18" t="s">
        <v>10</v>
      </c>
      <c r="BF18" t="s">
        <v>11</v>
      </c>
      <c r="BG18" s="5" t="s">
        <v>83</v>
      </c>
      <c r="BI18" t="s">
        <v>84</v>
      </c>
      <c r="BJ18" s="5" t="s">
        <v>83</v>
      </c>
      <c r="BL18" t="s">
        <v>1</v>
      </c>
      <c r="BM18" t="s">
        <v>12</v>
      </c>
      <c r="BN18" s="5" t="s">
        <v>76</v>
      </c>
      <c r="BO18" t="s">
        <v>4</v>
      </c>
      <c r="BP18" s="5" t="s">
        <v>72</v>
      </c>
      <c r="BQ18" t="s">
        <v>177</v>
      </c>
      <c r="BR18" t="s">
        <v>154</v>
      </c>
      <c r="BS18" s="5" t="s">
        <v>155</v>
      </c>
      <c r="BT18" t="s">
        <v>178</v>
      </c>
      <c r="BU18" s="5" t="s">
        <v>159</v>
      </c>
      <c r="BV18" t="s">
        <v>179</v>
      </c>
      <c r="BW18" s="5" t="s">
        <v>161</v>
      </c>
      <c r="BX18" t="s">
        <v>180</v>
      </c>
      <c r="BY18" s="5" t="s">
        <v>161</v>
      </c>
      <c r="BZ18" t="s">
        <v>181</v>
      </c>
      <c r="CA18" s="5" t="s">
        <v>161</v>
      </c>
      <c r="CC18" t="s">
        <v>2</v>
      </c>
      <c r="CD18" t="s">
        <v>13</v>
      </c>
      <c r="CE18" s="5" t="s">
        <v>60</v>
      </c>
      <c r="CG18" t="s">
        <v>56</v>
      </c>
      <c r="CH18" s="5" t="s">
        <v>55</v>
      </c>
    </row>
    <row r="19" spans="1:88" x14ac:dyDescent="0.3">
      <c r="A19" t="s">
        <v>162</v>
      </c>
      <c r="B19" s="5" t="s">
        <v>163</v>
      </c>
      <c r="C19" t="s">
        <v>165</v>
      </c>
      <c r="D19" s="5" t="s">
        <v>168</v>
      </c>
      <c r="E19" t="s">
        <v>171</v>
      </c>
      <c r="F19" s="5" t="s">
        <v>134</v>
      </c>
      <c r="G19" t="s">
        <v>172</v>
      </c>
      <c r="H19" s="5" t="s">
        <v>173</v>
      </c>
      <c r="I19" t="s">
        <v>5</v>
      </c>
      <c r="J19" t="s">
        <v>6</v>
      </c>
      <c r="K19" t="s">
        <v>175</v>
      </c>
      <c r="L19" s="5" t="s">
        <v>83</v>
      </c>
      <c r="N19" t="s">
        <v>104</v>
      </c>
      <c r="O19" s="5" t="s">
        <v>83</v>
      </c>
      <c r="Q19" t="s">
        <v>103</v>
      </c>
      <c r="R19" s="5" t="s">
        <v>83</v>
      </c>
      <c r="T19" t="s">
        <v>102</v>
      </c>
      <c r="U19" s="5" t="s">
        <v>83</v>
      </c>
      <c r="W19" t="s">
        <v>176</v>
      </c>
      <c r="X19" s="5" t="s">
        <v>83</v>
      </c>
      <c r="Z19" t="s">
        <v>0</v>
      </c>
      <c r="AA19" t="s">
        <v>7</v>
      </c>
      <c r="AB19" t="s">
        <v>3</v>
      </c>
      <c r="AC19" s="5" t="s">
        <v>83</v>
      </c>
      <c r="AE19" t="s">
        <v>99</v>
      </c>
      <c r="AF19" s="5" t="s">
        <v>83</v>
      </c>
      <c r="AH19" t="s">
        <v>98</v>
      </c>
      <c r="AI19" s="5" t="s">
        <v>83</v>
      </c>
      <c r="AK19" t="s">
        <v>97</v>
      </c>
      <c r="AL19" s="5" t="s">
        <v>82</v>
      </c>
      <c r="AN19" t="s">
        <v>96</v>
      </c>
      <c r="AO19" s="5" t="s">
        <v>83</v>
      </c>
      <c r="AQ19" t="s">
        <v>95</v>
      </c>
      <c r="AR19" s="5" t="s">
        <v>92</v>
      </c>
      <c r="AT19" t="s">
        <v>94</v>
      </c>
      <c r="AU19" s="5" t="s">
        <v>92</v>
      </c>
      <c r="AW19" t="s">
        <v>93</v>
      </c>
      <c r="AX19" s="5" t="s">
        <v>92</v>
      </c>
      <c r="AZ19" t="s">
        <v>87</v>
      </c>
      <c r="BA19" s="5" t="s">
        <v>83</v>
      </c>
      <c r="BC19" t="s">
        <v>8</v>
      </c>
      <c r="BD19" t="s">
        <v>9</v>
      </c>
      <c r="BE19" t="s">
        <v>10</v>
      </c>
      <c r="BF19" t="s">
        <v>11</v>
      </c>
      <c r="BG19" s="5" t="s">
        <v>83</v>
      </c>
      <c r="BI19" t="s">
        <v>84</v>
      </c>
      <c r="BJ19" s="5" t="s">
        <v>83</v>
      </c>
      <c r="BL19" t="s">
        <v>1</v>
      </c>
      <c r="BM19" t="s">
        <v>12</v>
      </c>
      <c r="BN19" s="5" t="s">
        <v>77</v>
      </c>
      <c r="BO19" t="s">
        <v>4</v>
      </c>
      <c r="BP19" s="5" t="s">
        <v>72</v>
      </c>
      <c r="BQ19" t="s">
        <v>177</v>
      </c>
      <c r="BR19" t="s">
        <v>154</v>
      </c>
      <c r="BS19" s="5" t="s">
        <v>155</v>
      </c>
      <c r="BT19" t="s">
        <v>178</v>
      </c>
      <c r="BU19" s="5" t="s">
        <v>159</v>
      </c>
      <c r="BV19" t="s">
        <v>179</v>
      </c>
      <c r="BW19" s="5" t="s">
        <v>161</v>
      </c>
      <c r="BX19" t="s">
        <v>180</v>
      </c>
      <c r="BY19" s="5" t="s">
        <v>161</v>
      </c>
      <c r="BZ19" t="s">
        <v>181</v>
      </c>
      <c r="CA19" s="5" t="s">
        <v>161</v>
      </c>
      <c r="CC19" t="s">
        <v>2</v>
      </c>
      <c r="CD19" t="s">
        <v>13</v>
      </c>
      <c r="CE19" s="5" t="s">
        <v>60</v>
      </c>
      <c r="CG19" t="s">
        <v>56</v>
      </c>
      <c r="CH19" s="5" t="s">
        <v>55</v>
      </c>
    </row>
    <row r="20" spans="1:88" x14ac:dyDescent="0.3">
      <c r="A20" t="s">
        <v>162</v>
      </c>
      <c r="B20" s="5" t="s">
        <v>163</v>
      </c>
      <c r="C20" t="s">
        <v>165</v>
      </c>
      <c r="D20" s="5" t="s">
        <v>168</v>
      </c>
      <c r="E20" t="s">
        <v>171</v>
      </c>
      <c r="F20" s="5" t="s">
        <v>134</v>
      </c>
      <c r="G20" t="s">
        <v>172</v>
      </c>
      <c r="H20" s="5" t="s">
        <v>173</v>
      </c>
      <c r="I20" t="s">
        <v>5</v>
      </c>
      <c r="J20" t="s">
        <v>6</v>
      </c>
      <c r="K20" t="s">
        <v>175</v>
      </c>
      <c r="L20" s="5" t="s">
        <v>82</v>
      </c>
      <c r="N20" t="s">
        <v>104</v>
      </c>
      <c r="O20" s="5" t="s">
        <v>82</v>
      </c>
      <c r="Q20" t="s">
        <v>103</v>
      </c>
      <c r="R20" s="5" t="s">
        <v>82</v>
      </c>
      <c r="T20" t="s">
        <v>102</v>
      </c>
      <c r="U20" s="5" t="s">
        <v>82</v>
      </c>
      <c r="V20" t="s">
        <v>21</v>
      </c>
      <c r="W20" t="s">
        <v>176</v>
      </c>
      <c r="X20" s="5" t="s">
        <v>82</v>
      </c>
      <c r="Y20" t="s">
        <v>22</v>
      </c>
      <c r="Z20" t="s">
        <v>0</v>
      </c>
      <c r="AA20" t="s">
        <v>7</v>
      </c>
      <c r="AB20" t="s">
        <v>3</v>
      </c>
      <c r="AC20" s="5" t="s">
        <v>82</v>
      </c>
      <c r="AE20" t="s">
        <v>99</v>
      </c>
      <c r="AF20" s="5" t="s">
        <v>82</v>
      </c>
      <c r="AH20" t="s">
        <v>98</v>
      </c>
      <c r="AK20" t="s">
        <v>97</v>
      </c>
      <c r="AL20" s="5" t="s">
        <v>80</v>
      </c>
      <c r="AN20" t="s">
        <v>96</v>
      </c>
      <c r="AO20" s="5" t="s">
        <v>82</v>
      </c>
      <c r="AQ20" t="s">
        <v>95</v>
      </c>
      <c r="AR20" s="5" t="s">
        <v>88</v>
      </c>
      <c r="AT20" t="s">
        <v>94</v>
      </c>
      <c r="AU20" s="5" t="s">
        <v>89</v>
      </c>
      <c r="AV20" t="s">
        <v>23</v>
      </c>
      <c r="AW20" t="s">
        <v>93</v>
      </c>
      <c r="AX20" s="5" t="s">
        <v>92</v>
      </c>
      <c r="AZ20" t="s">
        <v>87</v>
      </c>
      <c r="BA20" s="5" t="s">
        <v>82</v>
      </c>
      <c r="BC20" t="s">
        <v>8</v>
      </c>
      <c r="BD20" t="s">
        <v>9</v>
      </c>
      <c r="BE20" t="s">
        <v>10</v>
      </c>
      <c r="BF20" t="s">
        <v>11</v>
      </c>
      <c r="BG20" s="5" t="s">
        <v>83</v>
      </c>
      <c r="BI20" t="s">
        <v>84</v>
      </c>
      <c r="BJ20" s="5" t="s">
        <v>82</v>
      </c>
      <c r="BL20" t="s">
        <v>1</v>
      </c>
      <c r="BM20" t="s">
        <v>12</v>
      </c>
      <c r="BN20" s="5" t="s">
        <v>75</v>
      </c>
      <c r="BO20" t="s">
        <v>4</v>
      </c>
      <c r="BP20" s="5" t="s">
        <v>70</v>
      </c>
      <c r="BQ20" t="s">
        <v>177</v>
      </c>
      <c r="BR20" t="s">
        <v>154</v>
      </c>
      <c r="BS20" s="5" t="s">
        <v>156</v>
      </c>
      <c r="BT20" t="s">
        <v>178</v>
      </c>
      <c r="BU20" s="5" t="s">
        <v>158</v>
      </c>
      <c r="BV20" t="s">
        <v>179</v>
      </c>
      <c r="BW20" s="5" t="s">
        <v>158</v>
      </c>
      <c r="BX20" t="s">
        <v>180</v>
      </c>
      <c r="BY20" s="5" t="s">
        <v>160</v>
      </c>
      <c r="BZ20" t="s">
        <v>181</v>
      </c>
      <c r="CA20" s="5" t="s">
        <v>160</v>
      </c>
      <c r="CC20" t="s">
        <v>2</v>
      </c>
      <c r="CD20" t="s">
        <v>13</v>
      </c>
      <c r="CE20" s="5" t="s">
        <v>59</v>
      </c>
      <c r="CG20" t="s">
        <v>56</v>
      </c>
      <c r="CH20" s="5" t="s">
        <v>54</v>
      </c>
    </row>
    <row r="21" spans="1:88" x14ac:dyDescent="0.3">
      <c r="A21" t="s">
        <v>162</v>
      </c>
      <c r="B21" s="5" t="s">
        <v>163</v>
      </c>
      <c r="C21" t="s">
        <v>165</v>
      </c>
      <c r="D21" s="5" t="s">
        <v>168</v>
      </c>
      <c r="E21" t="s">
        <v>171</v>
      </c>
      <c r="F21" s="5" t="s">
        <v>134</v>
      </c>
      <c r="G21" t="s">
        <v>172</v>
      </c>
      <c r="H21" s="5" t="s">
        <v>173</v>
      </c>
      <c r="I21" t="s">
        <v>5</v>
      </c>
      <c r="J21" t="s">
        <v>6</v>
      </c>
      <c r="K21" t="s">
        <v>175</v>
      </c>
      <c r="L21" s="5" t="s">
        <v>83</v>
      </c>
      <c r="N21" t="s">
        <v>104</v>
      </c>
      <c r="O21" s="5" t="s">
        <v>83</v>
      </c>
      <c r="Q21" t="s">
        <v>103</v>
      </c>
      <c r="R21" s="5" t="s">
        <v>83</v>
      </c>
      <c r="T21" t="s">
        <v>102</v>
      </c>
      <c r="U21" s="5" t="s">
        <v>83</v>
      </c>
      <c r="W21" t="s">
        <v>176</v>
      </c>
      <c r="X21" s="5" t="s">
        <v>83</v>
      </c>
      <c r="Z21" t="s">
        <v>0</v>
      </c>
      <c r="AA21" t="s">
        <v>7</v>
      </c>
      <c r="AB21" t="s">
        <v>3</v>
      </c>
      <c r="AC21" s="5" t="s">
        <v>83</v>
      </c>
      <c r="AE21" t="s">
        <v>99</v>
      </c>
      <c r="AF21" s="5" t="s">
        <v>83</v>
      </c>
      <c r="AH21" t="s">
        <v>98</v>
      </c>
      <c r="AI21" s="5" t="s">
        <v>83</v>
      </c>
      <c r="AK21" t="s">
        <v>97</v>
      </c>
      <c r="AL21" s="5" t="s">
        <v>83</v>
      </c>
      <c r="AN21" t="s">
        <v>96</v>
      </c>
      <c r="AO21" s="5" t="s">
        <v>83</v>
      </c>
      <c r="AQ21" t="s">
        <v>95</v>
      </c>
      <c r="AR21" s="5" t="s">
        <v>92</v>
      </c>
      <c r="AT21" t="s">
        <v>94</v>
      </c>
      <c r="AU21" s="5" t="s">
        <v>92</v>
      </c>
      <c r="AW21" t="s">
        <v>93</v>
      </c>
      <c r="AX21" s="5" t="s">
        <v>92</v>
      </c>
      <c r="AZ21" t="s">
        <v>87</v>
      </c>
      <c r="BA21" s="5" t="s">
        <v>83</v>
      </c>
      <c r="BC21" t="s">
        <v>8</v>
      </c>
      <c r="BD21" t="s">
        <v>9</v>
      </c>
      <c r="BE21" t="s">
        <v>10</v>
      </c>
      <c r="BF21" t="s">
        <v>11</v>
      </c>
      <c r="BG21" s="5" t="s">
        <v>83</v>
      </c>
      <c r="BI21" t="s">
        <v>84</v>
      </c>
      <c r="BJ21" s="5" t="s">
        <v>83</v>
      </c>
      <c r="BL21" t="s">
        <v>1</v>
      </c>
      <c r="BM21" t="s">
        <v>12</v>
      </c>
      <c r="BN21" s="5" t="s">
        <v>76</v>
      </c>
      <c r="BO21" t="s">
        <v>4</v>
      </c>
      <c r="BP21" s="5" t="s">
        <v>73</v>
      </c>
      <c r="BQ21" t="s">
        <v>177</v>
      </c>
      <c r="BR21" t="s">
        <v>154</v>
      </c>
      <c r="BS21" s="5" t="s">
        <v>155</v>
      </c>
      <c r="BT21" t="s">
        <v>178</v>
      </c>
      <c r="BU21" s="5" t="s">
        <v>159</v>
      </c>
      <c r="BV21" t="s">
        <v>179</v>
      </c>
      <c r="BW21" s="5" t="s">
        <v>161</v>
      </c>
      <c r="BX21" t="s">
        <v>180</v>
      </c>
      <c r="BY21" s="5" t="s">
        <v>161</v>
      </c>
      <c r="BZ21" t="s">
        <v>181</v>
      </c>
      <c r="CA21" s="5" t="s">
        <v>161</v>
      </c>
      <c r="CC21" t="s">
        <v>2</v>
      </c>
      <c r="CD21" t="s">
        <v>13</v>
      </c>
      <c r="CE21" s="5" t="s">
        <v>60</v>
      </c>
      <c r="CG21" t="s">
        <v>56</v>
      </c>
      <c r="CH21" s="5" t="s">
        <v>55</v>
      </c>
    </row>
    <row r="22" spans="1:88" x14ac:dyDescent="0.3">
      <c r="A22" t="s">
        <v>162</v>
      </c>
      <c r="B22" s="5" t="s">
        <v>163</v>
      </c>
      <c r="C22" t="s">
        <v>165</v>
      </c>
      <c r="D22" s="5" t="s">
        <v>166</v>
      </c>
      <c r="E22" t="s">
        <v>171</v>
      </c>
      <c r="F22" s="5" t="s">
        <v>134</v>
      </c>
      <c r="G22" t="s">
        <v>172</v>
      </c>
      <c r="H22" s="5" t="s">
        <v>173</v>
      </c>
      <c r="I22" t="s">
        <v>5</v>
      </c>
      <c r="J22" t="s">
        <v>6</v>
      </c>
      <c r="K22" t="s">
        <v>175</v>
      </c>
      <c r="L22" s="5" t="s">
        <v>83</v>
      </c>
      <c r="N22" t="s">
        <v>104</v>
      </c>
      <c r="O22" s="5" t="s">
        <v>83</v>
      </c>
      <c r="Q22" t="s">
        <v>103</v>
      </c>
      <c r="R22" s="5" t="s">
        <v>83</v>
      </c>
      <c r="T22" t="s">
        <v>102</v>
      </c>
      <c r="U22" s="5" t="s">
        <v>83</v>
      </c>
      <c r="W22" t="s">
        <v>176</v>
      </c>
      <c r="X22" s="5" t="s">
        <v>83</v>
      </c>
      <c r="Z22" t="s">
        <v>0</v>
      </c>
      <c r="AA22" t="s">
        <v>7</v>
      </c>
      <c r="AB22" t="s">
        <v>3</v>
      </c>
      <c r="AC22" s="5" t="s">
        <v>82</v>
      </c>
      <c r="AE22" t="s">
        <v>99</v>
      </c>
      <c r="AF22" s="5" t="s">
        <v>83</v>
      </c>
      <c r="AH22" t="s">
        <v>98</v>
      </c>
      <c r="AI22" s="5" t="s">
        <v>83</v>
      </c>
      <c r="AK22" t="s">
        <v>97</v>
      </c>
      <c r="AL22" s="5" t="s">
        <v>83</v>
      </c>
      <c r="AN22" t="s">
        <v>96</v>
      </c>
      <c r="AO22" s="5" t="s">
        <v>83</v>
      </c>
      <c r="AQ22" t="s">
        <v>95</v>
      </c>
      <c r="AR22" s="5" t="s">
        <v>92</v>
      </c>
      <c r="AT22" t="s">
        <v>94</v>
      </c>
      <c r="AU22" s="5" t="s">
        <v>92</v>
      </c>
      <c r="AW22" t="s">
        <v>93</v>
      </c>
      <c r="AX22" s="5" t="s">
        <v>92</v>
      </c>
      <c r="AZ22" t="s">
        <v>87</v>
      </c>
      <c r="BA22" s="5" t="s">
        <v>83</v>
      </c>
      <c r="BC22" t="s">
        <v>8</v>
      </c>
      <c r="BD22" t="s">
        <v>9</v>
      </c>
      <c r="BE22" t="s">
        <v>10</v>
      </c>
      <c r="BF22" t="s">
        <v>11</v>
      </c>
      <c r="BG22" s="5" t="s">
        <v>83</v>
      </c>
      <c r="BI22" t="s">
        <v>84</v>
      </c>
      <c r="BJ22" s="5" t="s">
        <v>83</v>
      </c>
      <c r="BL22" t="s">
        <v>1</v>
      </c>
      <c r="BM22" t="s">
        <v>12</v>
      </c>
      <c r="BN22" s="5" t="s">
        <v>78</v>
      </c>
      <c r="BO22" t="s">
        <v>4</v>
      </c>
      <c r="BP22" s="5" t="s">
        <v>70</v>
      </c>
      <c r="BQ22" t="s">
        <v>177</v>
      </c>
      <c r="BR22" t="s">
        <v>154</v>
      </c>
      <c r="BS22" s="5" t="s">
        <v>155</v>
      </c>
      <c r="BT22" t="s">
        <v>178</v>
      </c>
      <c r="BU22" s="5" t="s">
        <v>159</v>
      </c>
      <c r="BV22" t="s">
        <v>179</v>
      </c>
      <c r="BW22" s="5" t="s">
        <v>161</v>
      </c>
      <c r="BX22" t="s">
        <v>180</v>
      </c>
      <c r="BY22" s="5" t="s">
        <v>161</v>
      </c>
      <c r="BZ22" t="s">
        <v>181</v>
      </c>
      <c r="CA22" s="5" t="s">
        <v>161</v>
      </c>
      <c r="CC22" t="s">
        <v>2</v>
      </c>
      <c r="CD22" t="s">
        <v>13</v>
      </c>
      <c r="CE22" s="5" t="s">
        <v>60</v>
      </c>
      <c r="CG22" t="s">
        <v>56</v>
      </c>
      <c r="CH22" s="5" t="s">
        <v>55</v>
      </c>
      <c r="CJ22" t="s">
        <v>24</v>
      </c>
    </row>
    <row r="23" spans="1:88" x14ac:dyDescent="0.3">
      <c r="A23" t="s">
        <v>162</v>
      </c>
      <c r="B23" s="5" t="s">
        <v>163</v>
      </c>
      <c r="C23" t="s">
        <v>165</v>
      </c>
      <c r="D23" s="5" t="s">
        <v>168</v>
      </c>
      <c r="E23" t="s">
        <v>171</v>
      </c>
      <c r="F23" s="5" t="s">
        <v>134</v>
      </c>
      <c r="G23" t="s">
        <v>172</v>
      </c>
      <c r="H23" s="5" t="s">
        <v>173</v>
      </c>
      <c r="I23" t="s">
        <v>5</v>
      </c>
      <c r="J23" t="s">
        <v>6</v>
      </c>
      <c r="K23" t="s">
        <v>175</v>
      </c>
      <c r="L23" s="5" t="s">
        <v>82</v>
      </c>
      <c r="N23" t="s">
        <v>104</v>
      </c>
      <c r="O23" s="5" t="s">
        <v>83</v>
      </c>
      <c r="Q23" t="s">
        <v>103</v>
      </c>
      <c r="R23" s="5" t="s">
        <v>82</v>
      </c>
      <c r="T23" t="s">
        <v>102</v>
      </c>
      <c r="U23" s="5" t="s">
        <v>82</v>
      </c>
      <c r="W23" t="s">
        <v>176</v>
      </c>
      <c r="X23" s="5" t="s">
        <v>83</v>
      </c>
      <c r="Z23" t="s">
        <v>0</v>
      </c>
      <c r="AA23" t="s">
        <v>7</v>
      </c>
      <c r="AB23" t="s">
        <v>3</v>
      </c>
      <c r="AC23" s="5" t="s">
        <v>82</v>
      </c>
      <c r="AE23" t="s">
        <v>99</v>
      </c>
      <c r="AF23" s="5" t="s">
        <v>82</v>
      </c>
      <c r="AH23" t="s">
        <v>98</v>
      </c>
      <c r="AK23" t="s">
        <v>97</v>
      </c>
      <c r="AL23" s="5" t="s">
        <v>81</v>
      </c>
      <c r="AN23" t="s">
        <v>96</v>
      </c>
      <c r="AO23" s="5" t="s">
        <v>81</v>
      </c>
      <c r="AQ23" t="s">
        <v>95</v>
      </c>
      <c r="AR23" s="5" t="s">
        <v>91</v>
      </c>
      <c r="AT23" t="s">
        <v>94</v>
      </c>
      <c r="AU23" s="5" t="s">
        <v>91</v>
      </c>
      <c r="AW23" t="s">
        <v>93</v>
      </c>
      <c r="AX23" s="5" t="s">
        <v>91</v>
      </c>
      <c r="AZ23" t="s">
        <v>87</v>
      </c>
      <c r="BA23" s="5" t="s">
        <v>83</v>
      </c>
      <c r="BC23" t="s">
        <v>8</v>
      </c>
      <c r="BD23" t="s">
        <v>9</v>
      </c>
      <c r="BE23" t="s">
        <v>10</v>
      </c>
      <c r="BF23" t="s">
        <v>11</v>
      </c>
      <c r="BG23" s="5" t="s">
        <v>83</v>
      </c>
      <c r="BI23" t="s">
        <v>84</v>
      </c>
      <c r="BJ23" s="5" t="s">
        <v>83</v>
      </c>
      <c r="BL23" t="s">
        <v>1</v>
      </c>
      <c r="BM23" t="s">
        <v>12</v>
      </c>
      <c r="BN23" s="5" t="s">
        <v>78</v>
      </c>
      <c r="BO23" t="s">
        <v>4</v>
      </c>
      <c r="BP23" s="5" t="s">
        <v>72</v>
      </c>
      <c r="BQ23" t="s">
        <v>177</v>
      </c>
      <c r="BR23" t="s">
        <v>154</v>
      </c>
      <c r="BS23" s="5" t="s">
        <v>155</v>
      </c>
      <c r="BT23" t="s">
        <v>178</v>
      </c>
      <c r="BU23" s="5" t="s">
        <v>159</v>
      </c>
      <c r="BV23" t="s">
        <v>179</v>
      </c>
      <c r="BW23" s="5" t="s">
        <v>161</v>
      </c>
      <c r="BX23" t="s">
        <v>180</v>
      </c>
      <c r="BY23" s="5" t="s">
        <v>161</v>
      </c>
      <c r="BZ23" t="s">
        <v>181</v>
      </c>
      <c r="CA23" s="5" t="s">
        <v>161</v>
      </c>
      <c r="CC23" t="s">
        <v>2</v>
      </c>
      <c r="CD23" t="s">
        <v>13</v>
      </c>
      <c r="CE23" s="5" t="s">
        <v>60</v>
      </c>
      <c r="CG23" t="s">
        <v>56</v>
      </c>
      <c r="CH23" s="5" t="s">
        <v>54</v>
      </c>
    </row>
    <row r="24" spans="1:88" x14ac:dyDescent="0.3">
      <c r="A24" t="s">
        <v>162</v>
      </c>
      <c r="B24" s="5" t="s">
        <v>163</v>
      </c>
      <c r="C24" t="s">
        <v>165</v>
      </c>
      <c r="D24" s="5" t="s">
        <v>167</v>
      </c>
      <c r="E24" t="s">
        <v>171</v>
      </c>
      <c r="F24" s="5" t="s">
        <v>134</v>
      </c>
      <c r="G24" t="s">
        <v>172</v>
      </c>
      <c r="H24" s="5" t="s">
        <v>173</v>
      </c>
      <c r="I24" t="s">
        <v>5</v>
      </c>
      <c r="J24" t="s">
        <v>6</v>
      </c>
      <c r="K24" t="s">
        <v>175</v>
      </c>
      <c r="L24" s="5" t="s">
        <v>83</v>
      </c>
      <c r="N24" t="s">
        <v>104</v>
      </c>
      <c r="O24" s="5" t="s">
        <v>83</v>
      </c>
      <c r="Q24" t="s">
        <v>103</v>
      </c>
      <c r="R24" s="5" t="s">
        <v>83</v>
      </c>
      <c r="T24" t="s">
        <v>102</v>
      </c>
      <c r="U24" s="5" t="s">
        <v>83</v>
      </c>
      <c r="W24" t="s">
        <v>176</v>
      </c>
      <c r="X24" s="5" t="s">
        <v>83</v>
      </c>
      <c r="Z24" t="s">
        <v>0</v>
      </c>
      <c r="AA24" t="s">
        <v>7</v>
      </c>
      <c r="AB24" t="s">
        <v>3</v>
      </c>
      <c r="AC24" s="5" t="s">
        <v>83</v>
      </c>
      <c r="AE24" t="s">
        <v>99</v>
      </c>
      <c r="AF24" s="5" t="s">
        <v>83</v>
      </c>
      <c r="AH24" t="s">
        <v>98</v>
      </c>
      <c r="AI24" s="5" t="s">
        <v>83</v>
      </c>
      <c r="AK24" t="s">
        <v>97</v>
      </c>
      <c r="AL24" s="5" t="s">
        <v>83</v>
      </c>
      <c r="AN24" t="s">
        <v>96</v>
      </c>
      <c r="AO24" s="5" t="s">
        <v>83</v>
      </c>
      <c r="AQ24" t="s">
        <v>95</v>
      </c>
      <c r="AR24" s="5" t="s">
        <v>92</v>
      </c>
      <c r="AT24" t="s">
        <v>94</v>
      </c>
      <c r="AU24" s="5" t="s">
        <v>92</v>
      </c>
      <c r="AW24" t="s">
        <v>93</v>
      </c>
      <c r="AX24" s="5" t="s">
        <v>92</v>
      </c>
      <c r="AZ24" t="s">
        <v>87</v>
      </c>
      <c r="BA24" s="5" t="s">
        <v>83</v>
      </c>
      <c r="BC24" t="s">
        <v>8</v>
      </c>
      <c r="BD24" t="s">
        <v>9</v>
      </c>
      <c r="BE24" t="s">
        <v>10</v>
      </c>
      <c r="BF24" t="s">
        <v>11</v>
      </c>
      <c r="BG24" s="5" t="s">
        <v>83</v>
      </c>
      <c r="BI24" t="s">
        <v>84</v>
      </c>
      <c r="BJ24" s="5" t="s">
        <v>83</v>
      </c>
      <c r="BL24" t="s">
        <v>1</v>
      </c>
      <c r="BM24" t="s">
        <v>12</v>
      </c>
      <c r="BN24" s="5" t="s">
        <v>78</v>
      </c>
      <c r="BO24" t="s">
        <v>4</v>
      </c>
      <c r="BP24" s="5" t="s">
        <v>72</v>
      </c>
      <c r="BQ24" t="s">
        <v>177</v>
      </c>
      <c r="BR24" t="s">
        <v>154</v>
      </c>
      <c r="BS24" s="5" t="s">
        <v>155</v>
      </c>
      <c r="BT24" t="s">
        <v>178</v>
      </c>
      <c r="BU24" s="5" t="s">
        <v>159</v>
      </c>
      <c r="BV24" t="s">
        <v>179</v>
      </c>
      <c r="BW24" s="5" t="s">
        <v>161</v>
      </c>
      <c r="BX24" t="s">
        <v>180</v>
      </c>
      <c r="BY24" s="5" t="s">
        <v>161</v>
      </c>
      <c r="BZ24" t="s">
        <v>181</v>
      </c>
      <c r="CA24" s="5" t="s">
        <v>161</v>
      </c>
      <c r="CC24" t="s">
        <v>2</v>
      </c>
      <c r="CD24" t="s">
        <v>13</v>
      </c>
      <c r="CE24" s="5" t="s">
        <v>60</v>
      </c>
      <c r="CG24" t="s">
        <v>56</v>
      </c>
      <c r="CH24" s="5" t="s">
        <v>55</v>
      </c>
    </row>
    <row r="25" spans="1:88" x14ac:dyDescent="0.3">
      <c r="A25" t="s">
        <v>162</v>
      </c>
      <c r="B25" s="5" t="s">
        <v>163</v>
      </c>
      <c r="C25" t="s">
        <v>165</v>
      </c>
      <c r="D25" s="5" t="s">
        <v>167</v>
      </c>
      <c r="E25" t="s">
        <v>171</v>
      </c>
      <c r="F25" s="5" t="s">
        <v>134</v>
      </c>
      <c r="G25" t="s">
        <v>172</v>
      </c>
      <c r="H25" s="5" t="s">
        <v>173</v>
      </c>
      <c r="I25" t="s">
        <v>5</v>
      </c>
      <c r="J25" t="s">
        <v>6</v>
      </c>
      <c r="K25" t="s">
        <v>175</v>
      </c>
      <c r="L25" s="5" t="s">
        <v>83</v>
      </c>
      <c r="N25" t="s">
        <v>104</v>
      </c>
      <c r="O25" s="5" t="s">
        <v>83</v>
      </c>
      <c r="Q25" t="s">
        <v>103</v>
      </c>
      <c r="R25" s="5" t="s">
        <v>83</v>
      </c>
      <c r="T25" t="s">
        <v>102</v>
      </c>
      <c r="U25" s="5" t="s">
        <v>83</v>
      </c>
      <c r="W25" t="s">
        <v>176</v>
      </c>
      <c r="X25" s="5" t="s">
        <v>83</v>
      </c>
      <c r="Z25" t="s">
        <v>0</v>
      </c>
      <c r="AA25" t="s">
        <v>7</v>
      </c>
      <c r="AB25" t="s">
        <v>3</v>
      </c>
      <c r="AC25" s="5" t="s">
        <v>83</v>
      </c>
      <c r="AE25" t="s">
        <v>99</v>
      </c>
      <c r="AF25" s="5" t="s">
        <v>83</v>
      </c>
      <c r="AH25" t="s">
        <v>98</v>
      </c>
      <c r="AI25" s="5" t="s">
        <v>83</v>
      </c>
      <c r="AK25" t="s">
        <v>97</v>
      </c>
      <c r="AL25" s="5" t="s">
        <v>82</v>
      </c>
      <c r="AN25" t="s">
        <v>96</v>
      </c>
      <c r="AO25" s="5" t="s">
        <v>82</v>
      </c>
      <c r="AQ25" t="s">
        <v>95</v>
      </c>
      <c r="AR25" s="5" t="s">
        <v>92</v>
      </c>
      <c r="AT25" t="s">
        <v>94</v>
      </c>
      <c r="AU25" s="5" t="s">
        <v>91</v>
      </c>
      <c r="AW25" t="s">
        <v>93</v>
      </c>
      <c r="AX25" s="5" t="s">
        <v>92</v>
      </c>
      <c r="AZ25" t="s">
        <v>87</v>
      </c>
      <c r="BA25" s="5" t="s">
        <v>83</v>
      </c>
      <c r="BC25" t="s">
        <v>8</v>
      </c>
      <c r="BD25" t="s">
        <v>9</v>
      </c>
      <c r="BE25" t="s">
        <v>10</v>
      </c>
      <c r="BF25" t="s">
        <v>11</v>
      </c>
      <c r="BG25" s="5" t="s">
        <v>83</v>
      </c>
      <c r="BI25" t="s">
        <v>84</v>
      </c>
      <c r="BJ25" s="5" t="s">
        <v>83</v>
      </c>
      <c r="BL25" t="s">
        <v>1</v>
      </c>
      <c r="BM25" t="s">
        <v>12</v>
      </c>
      <c r="BN25" s="5" t="s">
        <v>75</v>
      </c>
      <c r="BO25" t="s">
        <v>4</v>
      </c>
      <c r="BP25" s="5" t="s">
        <v>70</v>
      </c>
      <c r="BQ25" t="s">
        <v>177</v>
      </c>
      <c r="BR25" t="s">
        <v>154</v>
      </c>
      <c r="BS25" s="5" t="s">
        <v>155</v>
      </c>
      <c r="BT25" t="s">
        <v>178</v>
      </c>
      <c r="BU25" s="5" t="s">
        <v>159</v>
      </c>
      <c r="BV25" t="s">
        <v>179</v>
      </c>
      <c r="BW25" s="5" t="s">
        <v>161</v>
      </c>
      <c r="BX25" t="s">
        <v>180</v>
      </c>
      <c r="BY25" s="5" t="s">
        <v>161</v>
      </c>
      <c r="BZ25" t="s">
        <v>181</v>
      </c>
      <c r="CA25" s="5" t="s">
        <v>161</v>
      </c>
      <c r="CC25" t="s">
        <v>2</v>
      </c>
      <c r="CD25" t="s">
        <v>13</v>
      </c>
      <c r="CE25" s="5" t="s">
        <v>60</v>
      </c>
      <c r="CG25" t="s">
        <v>56</v>
      </c>
      <c r="CH25" s="5" t="s">
        <v>55</v>
      </c>
    </row>
    <row r="26" spans="1:88" x14ac:dyDescent="0.3">
      <c r="A26" t="s">
        <v>162</v>
      </c>
      <c r="B26" s="5" t="s">
        <v>163</v>
      </c>
      <c r="C26" t="s">
        <v>165</v>
      </c>
      <c r="D26" s="5" t="s">
        <v>168</v>
      </c>
      <c r="E26" t="s">
        <v>171</v>
      </c>
      <c r="F26" s="5" t="s">
        <v>134</v>
      </c>
      <c r="G26" t="s">
        <v>172</v>
      </c>
      <c r="H26" s="5" t="s">
        <v>173</v>
      </c>
      <c r="I26" t="s">
        <v>5</v>
      </c>
      <c r="J26" t="s">
        <v>6</v>
      </c>
      <c r="K26" t="s">
        <v>175</v>
      </c>
      <c r="L26" s="5" t="s">
        <v>83</v>
      </c>
      <c r="N26" t="s">
        <v>104</v>
      </c>
      <c r="O26" s="5" t="s">
        <v>83</v>
      </c>
      <c r="Q26" t="s">
        <v>103</v>
      </c>
      <c r="R26" s="5" t="s">
        <v>83</v>
      </c>
      <c r="T26" t="s">
        <v>102</v>
      </c>
      <c r="U26" s="5" t="s">
        <v>83</v>
      </c>
      <c r="W26" t="s">
        <v>176</v>
      </c>
      <c r="X26" s="5" t="s">
        <v>83</v>
      </c>
      <c r="Z26" t="s">
        <v>0</v>
      </c>
      <c r="AA26" t="s">
        <v>7</v>
      </c>
      <c r="AB26" t="s">
        <v>3</v>
      </c>
      <c r="AC26" s="5" t="s">
        <v>83</v>
      </c>
      <c r="AE26" t="s">
        <v>99</v>
      </c>
      <c r="AF26" s="5" t="s">
        <v>83</v>
      </c>
      <c r="AH26" t="s">
        <v>98</v>
      </c>
      <c r="AI26" s="5" t="s">
        <v>83</v>
      </c>
      <c r="AK26" t="s">
        <v>97</v>
      </c>
      <c r="AL26" s="5" t="s">
        <v>83</v>
      </c>
      <c r="AN26" t="s">
        <v>96</v>
      </c>
      <c r="AO26" s="5" t="s">
        <v>83</v>
      </c>
      <c r="AQ26" t="s">
        <v>95</v>
      </c>
      <c r="AR26" s="5" t="s">
        <v>92</v>
      </c>
      <c r="AT26" t="s">
        <v>94</v>
      </c>
      <c r="AU26" s="5" t="s">
        <v>88</v>
      </c>
      <c r="AW26" t="s">
        <v>93</v>
      </c>
      <c r="AX26" s="5" t="s">
        <v>92</v>
      </c>
      <c r="AZ26" t="s">
        <v>87</v>
      </c>
      <c r="BA26" s="5" t="s">
        <v>83</v>
      </c>
      <c r="BC26" t="s">
        <v>8</v>
      </c>
      <c r="BD26" t="s">
        <v>9</v>
      </c>
      <c r="BE26" t="s">
        <v>10</v>
      </c>
      <c r="BF26" t="s">
        <v>11</v>
      </c>
      <c r="BG26" s="5" t="s">
        <v>83</v>
      </c>
      <c r="BI26" t="s">
        <v>84</v>
      </c>
      <c r="BJ26" s="5" t="s">
        <v>83</v>
      </c>
      <c r="BL26" t="s">
        <v>1</v>
      </c>
      <c r="BM26" t="s">
        <v>12</v>
      </c>
      <c r="BN26" s="5" t="s">
        <v>78</v>
      </c>
      <c r="BO26" t="s">
        <v>4</v>
      </c>
      <c r="BP26" s="5" t="s">
        <v>70</v>
      </c>
      <c r="BQ26" t="s">
        <v>177</v>
      </c>
      <c r="BR26" t="s">
        <v>154</v>
      </c>
      <c r="BS26" s="5" t="s">
        <v>155</v>
      </c>
      <c r="BT26" t="s">
        <v>178</v>
      </c>
      <c r="BU26" s="5" t="s">
        <v>159</v>
      </c>
      <c r="BV26" t="s">
        <v>179</v>
      </c>
      <c r="BW26" s="5" t="s">
        <v>161</v>
      </c>
      <c r="BX26" t="s">
        <v>180</v>
      </c>
      <c r="BY26" s="5" t="s">
        <v>161</v>
      </c>
      <c r="BZ26" t="s">
        <v>181</v>
      </c>
      <c r="CA26" s="5" t="s">
        <v>161</v>
      </c>
      <c r="CC26" t="s">
        <v>2</v>
      </c>
      <c r="CD26" t="s">
        <v>13</v>
      </c>
      <c r="CE26" s="5" t="s">
        <v>60</v>
      </c>
      <c r="CG26" t="s">
        <v>56</v>
      </c>
      <c r="CH26" s="5" t="s">
        <v>55</v>
      </c>
    </row>
    <row r="27" spans="1:88" x14ac:dyDescent="0.3">
      <c r="A27" t="s">
        <v>162</v>
      </c>
      <c r="B27" s="5" t="s">
        <v>163</v>
      </c>
      <c r="C27" t="s">
        <v>165</v>
      </c>
      <c r="D27" s="5" t="s">
        <v>168</v>
      </c>
      <c r="E27" t="s">
        <v>171</v>
      </c>
      <c r="F27" s="5" t="s">
        <v>134</v>
      </c>
      <c r="G27" t="s">
        <v>172</v>
      </c>
      <c r="H27" s="5" t="s">
        <v>173</v>
      </c>
      <c r="I27" t="s">
        <v>5</v>
      </c>
      <c r="J27" t="s">
        <v>6</v>
      </c>
      <c r="K27" t="s">
        <v>175</v>
      </c>
      <c r="L27" s="5" t="s">
        <v>82</v>
      </c>
      <c r="N27" t="s">
        <v>104</v>
      </c>
      <c r="O27" s="5" t="s">
        <v>83</v>
      </c>
      <c r="Q27" t="s">
        <v>103</v>
      </c>
      <c r="R27" s="5" t="s">
        <v>82</v>
      </c>
      <c r="T27" t="s">
        <v>102</v>
      </c>
      <c r="U27" s="5" t="s">
        <v>82</v>
      </c>
      <c r="W27" t="s">
        <v>176</v>
      </c>
      <c r="X27" s="5" t="s">
        <v>82</v>
      </c>
      <c r="Z27" t="s">
        <v>0</v>
      </c>
      <c r="AA27" t="s">
        <v>7</v>
      </c>
      <c r="AB27" t="s">
        <v>3</v>
      </c>
      <c r="AC27" s="5" t="s">
        <v>82</v>
      </c>
      <c r="AE27" t="s">
        <v>99</v>
      </c>
      <c r="AF27" s="5" t="s">
        <v>82</v>
      </c>
      <c r="AH27" t="s">
        <v>98</v>
      </c>
      <c r="AI27" s="5" t="s">
        <v>81</v>
      </c>
      <c r="AK27" t="s">
        <v>97</v>
      </c>
      <c r="AL27" s="5" t="s">
        <v>82</v>
      </c>
      <c r="AN27" t="s">
        <v>96</v>
      </c>
      <c r="AO27" s="5" t="s">
        <v>82</v>
      </c>
      <c r="AQ27" t="s">
        <v>95</v>
      </c>
      <c r="AR27" s="5" t="s">
        <v>91</v>
      </c>
      <c r="AT27" t="s">
        <v>94</v>
      </c>
      <c r="AU27" s="5" t="s">
        <v>91</v>
      </c>
      <c r="AW27" t="s">
        <v>93</v>
      </c>
      <c r="AX27" s="5" t="s">
        <v>91</v>
      </c>
      <c r="AZ27" t="s">
        <v>87</v>
      </c>
      <c r="BA27" s="5" t="s">
        <v>82</v>
      </c>
      <c r="BC27" t="s">
        <v>8</v>
      </c>
      <c r="BD27" t="s">
        <v>9</v>
      </c>
      <c r="BE27" t="s">
        <v>10</v>
      </c>
      <c r="BF27" t="s">
        <v>11</v>
      </c>
      <c r="BG27" s="5" t="s">
        <v>82</v>
      </c>
      <c r="BI27" t="s">
        <v>84</v>
      </c>
      <c r="BJ27" s="5" t="s">
        <v>82</v>
      </c>
      <c r="BL27" t="s">
        <v>1</v>
      </c>
      <c r="BM27" t="s">
        <v>12</v>
      </c>
      <c r="BN27" s="5" t="s">
        <v>77</v>
      </c>
      <c r="BO27" t="s">
        <v>4</v>
      </c>
      <c r="BP27" s="5" t="s">
        <v>70</v>
      </c>
      <c r="BQ27" t="s">
        <v>177</v>
      </c>
      <c r="BR27" t="s">
        <v>154</v>
      </c>
      <c r="BS27" s="5" t="s">
        <v>156</v>
      </c>
      <c r="BT27" t="s">
        <v>178</v>
      </c>
      <c r="BU27" s="5" t="s">
        <v>158</v>
      </c>
      <c r="BV27" t="s">
        <v>179</v>
      </c>
      <c r="BW27" s="5" t="s">
        <v>161</v>
      </c>
      <c r="BX27" t="s">
        <v>180</v>
      </c>
      <c r="BY27" s="5" t="s">
        <v>161</v>
      </c>
      <c r="BZ27" t="s">
        <v>181</v>
      </c>
      <c r="CA27" s="5" t="s">
        <v>161</v>
      </c>
      <c r="CC27" t="s">
        <v>2</v>
      </c>
      <c r="CD27" t="s">
        <v>13</v>
      </c>
      <c r="CE27" s="5" t="s">
        <v>59</v>
      </c>
      <c r="CG27" t="s">
        <v>56</v>
      </c>
      <c r="CH27" s="5" t="s">
        <v>54</v>
      </c>
    </row>
    <row r="28" spans="1:88" x14ac:dyDescent="0.3">
      <c r="A28" t="s">
        <v>162</v>
      </c>
      <c r="B28" s="5" t="s">
        <v>163</v>
      </c>
      <c r="C28" t="s">
        <v>165</v>
      </c>
      <c r="D28" s="5" t="s">
        <v>168</v>
      </c>
      <c r="E28" t="s">
        <v>171</v>
      </c>
      <c r="F28" s="5" t="s">
        <v>134</v>
      </c>
      <c r="G28" t="s">
        <v>172</v>
      </c>
      <c r="H28" s="5" t="s">
        <v>173</v>
      </c>
      <c r="I28" t="s">
        <v>5</v>
      </c>
      <c r="J28" t="s">
        <v>6</v>
      </c>
      <c r="K28" t="s">
        <v>175</v>
      </c>
      <c r="L28" s="5" t="s">
        <v>83</v>
      </c>
      <c r="N28" t="s">
        <v>104</v>
      </c>
      <c r="O28" s="5" t="s">
        <v>83</v>
      </c>
      <c r="Q28" t="s">
        <v>103</v>
      </c>
      <c r="R28" s="5" t="s">
        <v>83</v>
      </c>
      <c r="T28" t="s">
        <v>102</v>
      </c>
      <c r="U28" s="5" t="s">
        <v>83</v>
      </c>
      <c r="W28" t="s">
        <v>176</v>
      </c>
      <c r="X28" s="5" t="s">
        <v>83</v>
      </c>
      <c r="Z28" t="s">
        <v>0</v>
      </c>
      <c r="AA28" t="s">
        <v>7</v>
      </c>
      <c r="AB28" t="s">
        <v>3</v>
      </c>
      <c r="AC28" s="5" t="s">
        <v>83</v>
      </c>
      <c r="AE28" t="s">
        <v>99</v>
      </c>
      <c r="AF28" s="5" t="s">
        <v>83</v>
      </c>
      <c r="AH28" t="s">
        <v>98</v>
      </c>
      <c r="AI28" s="5" t="s">
        <v>83</v>
      </c>
      <c r="AK28" t="s">
        <v>97</v>
      </c>
      <c r="AL28" s="5" t="s">
        <v>83</v>
      </c>
      <c r="AN28" t="s">
        <v>96</v>
      </c>
      <c r="AO28" s="5" t="s">
        <v>83</v>
      </c>
      <c r="AQ28" t="s">
        <v>95</v>
      </c>
      <c r="AR28" s="5" t="s">
        <v>92</v>
      </c>
      <c r="AT28" t="s">
        <v>94</v>
      </c>
      <c r="AU28" s="5" t="s">
        <v>92</v>
      </c>
      <c r="AW28" t="s">
        <v>93</v>
      </c>
      <c r="AX28" s="5" t="s">
        <v>92</v>
      </c>
      <c r="AZ28" t="s">
        <v>87</v>
      </c>
      <c r="BA28" s="5" t="s">
        <v>83</v>
      </c>
      <c r="BC28" t="s">
        <v>8</v>
      </c>
      <c r="BD28" t="s">
        <v>9</v>
      </c>
      <c r="BE28" t="s">
        <v>10</v>
      </c>
      <c r="BF28" t="s">
        <v>11</v>
      </c>
      <c r="BG28" s="5" t="s">
        <v>83</v>
      </c>
      <c r="BI28" t="s">
        <v>84</v>
      </c>
      <c r="BJ28" s="5" t="s">
        <v>83</v>
      </c>
      <c r="BL28" t="s">
        <v>1</v>
      </c>
      <c r="BM28" t="s">
        <v>12</v>
      </c>
      <c r="BN28" s="5" t="s">
        <v>77</v>
      </c>
      <c r="BO28" t="s">
        <v>4</v>
      </c>
      <c r="BP28" s="5" t="s">
        <v>72</v>
      </c>
      <c r="BQ28" t="s">
        <v>177</v>
      </c>
      <c r="BR28" t="s">
        <v>154</v>
      </c>
      <c r="BS28" s="5" t="s">
        <v>155</v>
      </c>
      <c r="BT28" t="s">
        <v>178</v>
      </c>
      <c r="BU28" s="5" t="s">
        <v>159</v>
      </c>
      <c r="BV28" t="s">
        <v>179</v>
      </c>
      <c r="BW28" s="5" t="s">
        <v>161</v>
      </c>
      <c r="BX28" t="s">
        <v>180</v>
      </c>
      <c r="BY28" s="5" t="s">
        <v>161</v>
      </c>
      <c r="BZ28" t="s">
        <v>181</v>
      </c>
      <c r="CA28" s="5" t="s">
        <v>161</v>
      </c>
      <c r="CC28" t="s">
        <v>2</v>
      </c>
      <c r="CD28" t="s">
        <v>13</v>
      </c>
      <c r="CE28" s="5" t="s">
        <v>60</v>
      </c>
      <c r="CG28" t="s">
        <v>56</v>
      </c>
      <c r="CH28" s="5" t="s">
        <v>55</v>
      </c>
    </row>
    <row r="29" spans="1:88" x14ac:dyDescent="0.3">
      <c r="A29" t="s">
        <v>162</v>
      </c>
      <c r="B29" s="5" t="s">
        <v>163</v>
      </c>
      <c r="C29" t="s">
        <v>165</v>
      </c>
      <c r="D29" s="5" t="s">
        <v>168</v>
      </c>
      <c r="E29" t="s">
        <v>171</v>
      </c>
      <c r="F29" s="5" t="s">
        <v>134</v>
      </c>
      <c r="G29" t="s">
        <v>172</v>
      </c>
      <c r="H29" s="5" t="s">
        <v>173</v>
      </c>
      <c r="I29" t="s">
        <v>5</v>
      </c>
      <c r="J29" t="s">
        <v>6</v>
      </c>
      <c r="K29" t="s">
        <v>175</v>
      </c>
      <c r="L29" s="5" t="s">
        <v>82</v>
      </c>
      <c r="N29" t="s">
        <v>104</v>
      </c>
      <c r="O29" s="5" t="s">
        <v>82</v>
      </c>
      <c r="Q29" t="s">
        <v>103</v>
      </c>
      <c r="R29" s="5" t="s">
        <v>81</v>
      </c>
      <c r="T29" t="s">
        <v>102</v>
      </c>
      <c r="U29" s="5" t="s">
        <v>82</v>
      </c>
      <c r="W29" t="s">
        <v>176</v>
      </c>
      <c r="X29" s="5" t="s">
        <v>81</v>
      </c>
      <c r="Z29" t="s">
        <v>0</v>
      </c>
      <c r="AA29" t="s">
        <v>7</v>
      </c>
      <c r="AB29" t="s">
        <v>3</v>
      </c>
      <c r="AC29" s="5" t="s">
        <v>82</v>
      </c>
      <c r="AE29" t="s">
        <v>99</v>
      </c>
      <c r="AF29" s="5" t="s">
        <v>82</v>
      </c>
      <c r="AH29" t="s">
        <v>98</v>
      </c>
      <c r="AI29" s="5" t="s">
        <v>82</v>
      </c>
      <c r="AK29" t="s">
        <v>97</v>
      </c>
      <c r="AL29" s="5" t="s">
        <v>82</v>
      </c>
      <c r="AN29" t="s">
        <v>96</v>
      </c>
      <c r="AO29" s="5" t="s">
        <v>83</v>
      </c>
      <c r="AQ29" t="s">
        <v>95</v>
      </c>
      <c r="AR29" s="5" t="s">
        <v>91</v>
      </c>
      <c r="AT29" t="s">
        <v>94</v>
      </c>
      <c r="AU29" s="5" t="s">
        <v>91</v>
      </c>
      <c r="AW29" t="s">
        <v>93</v>
      </c>
      <c r="AX29" s="5" t="s">
        <v>91</v>
      </c>
      <c r="AZ29" t="s">
        <v>87</v>
      </c>
      <c r="BA29" s="5" t="s">
        <v>83</v>
      </c>
      <c r="BC29" t="s">
        <v>8</v>
      </c>
      <c r="BD29" t="s">
        <v>9</v>
      </c>
      <c r="BE29" t="s">
        <v>10</v>
      </c>
      <c r="BF29" t="s">
        <v>11</v>
      </c>
      <c r="BG29" s="5" t="s">
        <v>83</v>
      </c>
      <c r="BI29" t="s">
        <v>84</v>
      </c>
      <c r="BJ29" s="5" t="s">
        <v>83</v>
      </c>
      <c r="BL29" t="s">
        <v>1</v>
      </c>
      <c r="BM29" t="s">
        <v>12</v>
      </c>
      <c r="BN29" s="5" t="s">
        <v>76</v>
      </c>
      <c r="BO29" t="s">
        <v>4</v>
      </c>
      <c r="BP29" s="5" t="s">
        <v>70</v>
      </c>
      <c r="BQ29" t="s">
        <v>177</v>
      </c>
      <c r="BR29" t="s">
        <v>154</v>
      </c>
      <c r="BS29" s="5" t="s">
        <v>155</v>
      </c>
      <c r="BT29" t="s">
        <v>178</v>
      </c>
      <c r="BU29" s="5" t="s">
        <v>159</v>
      </c>
      <c r="BV29" t="s">
        <v>179</v>
      </c>
      <c r="BW29" s="5" t="s">
        <v>161</v>
      </c>
      <c r="BX29" t="s">
        <v>180</v>
      </c>
      <c r="BY29" s="5" t="s">
        <v>161</v>
      </c>
      <c r="BZ29" t="s">
        <v>181</v>
      </c>
      <c r="CA29" s="5" t="s">
        <v>158</v>
      </c>
      <c r="CC29" t="s">
        <v>2</v>
      </c>
      <c r="CD29" t="s">
        <v>13</v>
      </c>
      <c r="CE29" s="5" t="s">
        <v>60</v>
      </c>
      <c r="CG29" t="s">
        <v>56</v>
      </c>
      <c r="CH29" s="5" t="s">
        <v>55</v>
      </c>
      <c r="CJ29" t="s">
        <v>25</v>
      </c>
    </row>
    <row r="30" spans="1:88" x14ac:dyDescent="0.3">
      <c r="A30" t="s">
        <v>162</v>
      </c>
      <c r="B30" s="5" t="s">
        <v>163</v>
      </c>
      <c r="C30" t="s">
        <v>165</v>
      </c>
      <c r="D30" s="5" t="s">
        <v>167</v>
      </c>
      <c r="E30" t="s">
        <v>171</v>
      </c>
      <c r="F30" s="5" t="s">
        <v>134</v>
      </c>
      <c r="G30" t="s">
        <v>172</v>
      </c>
      <c r="H30" s="5" t="s">
        <v>173</v>
      </c>
      <c r="I30" t="s">
        <v>5</v>
      </c>
      <c r="J30" t="s">
        <v>6</v>
      </c>
      <c r="K30" t="s">
        <v>175</v>
      </c>
      <c r="L30" s="5" t="s">
        <v>82</v>
      </c>
      <c r="N30" t="s">
        <v>104</v>
      </c>
      <c r="O30" s="5" t="s">
        <v>82</v>
      </c>
      <c r="Q30" t="s">
        <v>103</v>
      </c>
      <c r="R30" s="5" t="s">
        <v>83</v>
      </c>
      <c r="T30" t="s">
        <v>102</v>
      </c>
      <c r="U30" s="5" t="s">
        <v>83</v>
      </c>
      <c r="W30" t="s">
        <v>176</v>
      </c>
      <c r="X30" s="5" t="s">
        <v>83</v>
      </c>
      <c r="Z30" t="s">
        <v>0</v>
      </c>
      <c r="AA30" t="s">
        <v>7</v>
      </c>
      <c r="AB30" t="s">
        <v>3</v>
      </c>
      <c r="AC30" s="5" t="s">
        <v>83</v>
      </c>
      <c r="AE30" t="s">
        <v>99</v>
      </c>
      <c r="AF30" s="5" t="s">
        <v>82</v>
      </c>
      <c r="AH30" t="s">
        <v>98</v>
      </c>
      <c r="AI30" s="5" t="s">
        <v>82</v>
      </c>
      <c r="AK30" t="s">
        <v>97</v>
      </c>
      <c r="AL30" s="5" t="s">
        <v>83</v>
      </c>
      <c r="AN30" t="s">
        <v>96</v>
      </c>
      <c r="AO30" s="5" t="s">
        <v>83</v>
      </c>
      <c r="AQ30" t="s">
        <v>95</v>
      </c>
      <c r="AR30" s="5" t="s">
        <v>88</v>
      </c>
      <c r="AT30" t="s">
        <v>94</v>
      </c>
      <c r="AU30" s="5" t="s">
        <v>91</v>
      </c>
      <c r="AW30" t="s">
        <v>93</v>
      </c>
      <c r="AX30" s="5" t="s">
        <v>91</v>
      </c>
      <c r="AZ30" t="s">
        <v>87</v>
      </c>
      <c r="BA30" s="5" t="s">
        <v>82</v>
      </c>
      <c r="BC30" t="s">
        <v>8</v>
      </c>
      <c r="BD30" t="s">
        <v>9</v>
      </c>
      <c r="BE30" t="s">
        <v>10</v>
      </c>
      <c r="BF30" t="s">
        <v>11</v>
      </c>
      <c r="BG30" s="5" t="s">
        <v>82</v>
      </c>
      <c r="BI30" t="s">
        <v>84</v>
      </c>
      <c r="BJ30" s="5" t="s">
        <v>82</v>
      </c>
      <c r="BL30" t="s">
        <v>1</v>
      </c>
      <c r="BM30" t="s">
        <v>12</v>
      </c>
      <c r="BN30" s="5" t="s">
        <v>78</v>
      </c>
      <c r="BO30" t="s">
        <v>4</v>
      </c>
      <c r="BP30" s="5" t="s">
        <v>72</v>
      </c>
      <c r="BQ30" t="s">
        <v>177</v>
      </c>
      <c r="BR30" t="s">
        <v>154</v>
      </c>
      <c r="BS30" s="5" t="s">
        <v>155</v>
      </c>
      <c r="BT30" t="s">
        <v>178</v>
      </c>
      <c r="BU30" s="5" t="s">
        <v>159</v>
      </c>
      <c r="BV30" t="s">
        <v>179</v>
      </c>
      <c r="BW30" s="5" t="s">
        <v>158</v>
      </c>
      <c r="BX30" t="s">
        <v>180</v>
      </c>
      <c r="BY30" s="5" t="s">
        <v>158</v>
      </c>
      <c r="BZ30" t="s">
        <v>181</v>
      </c>
      <c r="CA30" s="5" t="s">
        <v>161</v>
      </c>
      <c r="CC30" t="s">
        <v>2</v>
      </c>
      <c r="CD30" t="s">
        <v>13</v>
      </c>
      <c r="CE30" s="5" t="s">
        <v>60</v>
      </c>
      <c r="CG30" t="s">
        <v>56</v>
      </c>
      <c r="CH30" s="5" t="s">
        <v>55</v>
      </c>
    </row>
    <row r="31" spans="1:88" x14ac:dyDescent="0.3">
      <c r="A31" t="s">
        <v>162</v>
      </c>
      <c r="B31" s="5" t="s">
        <v>163</v>
      </c>
      <c r="C31" t="s">
        <v>165</v>
      </c>
      <c r="D31" s="5" t="s">
        <v>168</v>
      </c>
      <c r="E31" t="s">
        <v>171</v>
      </c>
      <c r="F31" s="5" t="s">
        <v>134</v>
      </c>
      <c r="G31" t="s">
        <v>172</v>
      </c>
      <c r="H31" s="5" t="s">
        <v>173</v>
      </c>
      <c r="I31" t="s">
        <v>5</v>
      </c>
      <c r="J31" t="s">
        <v>6</v>
      </c>
      <c r="K31" t="s">
        <v>175</v>
      </c>
      <c r="L31" s="5" t="s">
        <v>83</v>
      </c>
      <c r="M31" t="s">
        <v>26</v>
      </c>
      <c r="N31" t="s">
        <v>104</v>
      </c>
      <c r="O31" s="5" t="s">
        <v>83</v>
      </c>
      <c r="Q31" t="s">
        <v>103</v>
      </c>
      <c r="R31" s="5" t="s">
        <v>83</v>
      </c>
      <c r="T31" t="s">
        <v>102</v>
      </c>
      <c r="U31" s="5" t="s">
        <v>82</v>
      </c>
      <c r="W31" t="s">
        <v>176</v>
      </c>
      <c r="X31" s="5" t="s">
        <v>83</v>
      </c>
      <c r="Z31" t="s">
        <v>0</v>
      </c>
      <c r="AA31" t="s">
        <v>7</v>
      </c>
      <c r="AB31" t="s">
        <v>3</v>
      </c>
      <c r="AC31" s="5" t="s">
        <v>83</v>
      </c>
      <c r="AE31" t="s">
        <v>99</v>
      </c>
      <c r="AF31" s="5" t="s">
        <v>83</v>
      </c>
      <c r="AH31" t="s">
        <v>98</v>
      </c>
      <c r="AI31" s="5" t="s">
        <v>82</v>
      </c>
      <c r="AK31" t="s">
        <v>97</v>
      </c>
      <c r="AL31" s="5" t="s">
        <v>83</v>
      </c>
      <c r="AN31" t="s">
        <v>96</v>
      </c>
      <c r="AO31" s="5" t="s">
        <v>83</v>
      </c>
      <c r="AQ31" t="s">
        <v>95</v>
      </c>
      <c r="AR31" s="5" t="s">
        <v>91</v>
      </c>
      <c r="AT31" t="s">
        <v>94</v>
      </c>
      <c r="AU31" s="5" t="s">
        <v>91</v>
      </c>
      <c r="AW31" t="s">
        <v>93</v>
      </c>
      <c r="AX31" s="5" t="s">
        <v>91</v>
      </c>
      <c r="AZ31" t="s">
        <v>87</v>
      </c>
      <c r="BA31" s="5" t="s">
        <v>82</v>
      </c>
      <c r="BC31" t="s">
        <v>8</v>
      </c>
      <c r="BD31" t="s">
        <v>9</v>
      </c>
      <c r="BE31" t="s">
        <v>10</v>
      </c>
      <c r="BF31" t="s">
        <v>11</v>
      </c>
      <c r="BG31" s="5" t="s">
        <v>83</v>
      </c>
      <c r="BI31" t="s">
        <v>84</v>
      </c>
      <c r="BJ31" s="5" t="s">
        <v>83</v>
      </c>
      <c r="BL31" t="s">
        <v>1</v>
      </c>
      <c r="BM31" t="s">
        <v>12</v>
      </c>
      <c r="BN31" s="5" t="s">
        <v>75</v>
      </c>
      <c r="BO31" t="s">
        <v>4</v>
      </c>
      <c r="BP31" s="5" t="s">
        <v>70</v>
      </c>
      <c r="BQ31" t="s">
        <v>177</v>
      </c>
      <c r="BR31" t="s">
        <v>154</v>
      </c>
      <c r="BS31" s="5" t="s">
        <v>156</v>
      </c>
      <c r="BT31" t="s">
        <v>178</v>
      </c>
      <c r="BU31" s="5" t="s">
        <v>159</v>
      </c>
      <c r="BV31" t="s">
        <v>179</v>
      </c>
      <c r="BW31" s="5" t="s">
        <v>158</v>
      </c>
      <c r="BX31" t="s">
        <v>180</v>
      </c>
      <c r="BY31" s="5" t="s">
        <v>158</v>
      </c>
      <c r="BZ31" t="s">
        <v>181</v>
      </c>
      <c r="CA31" s="5" t="s">
        <v>158</v>
      </c>
      <c r="CC31" t="s">
        <v>2</v>
      </c>
      <c r="CD31" t="s">
        <v>13</v>
      </c>
      <c r="CE31" s="5" t="s">
        <v>60</v>
      </c>
      <c r="CG31" t="s">
        <v>56</v>
      </c>
      <c r="CH31" s="5" t="s">
        <v>55</v>
      </c>
    </row>
    <row r="32" spans="1:88" x14ac:dyDescent="0.3">
      <c r="A32" t="s">
        <v>162</v>
      </c>
      <c r="B32" s="5" t="s">
        <v>163</v>
      </c>
      <c r="C32" t="s">
        <v>165</v>
      </c>
      <c r="D32" s="5" t="s">
        <v>168</v>
      </c>
      <c r="E32" t="s">
        <v>171</v>
      </c>
      <c r="F32" s="5" t="s">
        <v>134</v>
      </c>
      <c r="G32" t="s">
        <v>172</v>
      </c>
      <c r="H32" s="5" t="s">
        <v>173</v>
      </c>
      <c r="I32" t="s">
        <v>5</v>
      </c>
      <c r="J32" t="s">
        <v>6</v>
      </c>
      <c r="K32" t="s">
        <v>175</v>
      </c>
      <c r="L32" s="5" t="s">
        <v>83</v>
      </c>
      <c r="N32" t="s">
        <v>104</v>
      </c>
      <c r="O32" s="5" t="s">
        <v>83</v>
      </c>
      <c r="Q32" t="s">
        <v>103</v>
      </c>
      <c r="R32" s="5" t="s">
        <v>82</v>
      </c>
      <c r="T32" t="s">
        <v>102</v>
      </c>
      <c r="U32" s="5" t="s">
        <v>83</v>
      </c>
      <c r="W32" t="s">
        <v>176</v>
      </c>
      <c r="X32" s="5" t="s">
        <v>83</v>
      </c>
      <c r="Z32" t="s">
        <v>0</v>
      </c>
      <c r="AA32" t="s">
        <v>7</v>
      </c>
      <c r="AB32" t="s">
        <v>3</v>
      </c>
      <c r="AC32" s="5" t="s">
        <v>83</v>
      </c>
      <c r="AE32" t="s">
        <v>99</v>
      </c>
      <c r="AF32" s="5" t="s">
        <v>83</v>
      </c>
      <c r="AH32" t="s">
        <v>98</v>
      </c>
      <c r="AI32" s="5" t="s">
        <v>83</v>
      </c>
      <c r="AK32" t="s">
        <v>97</v>
      </c>
      <c r="AL32" s="5" t="s">
        <v>83</v>
      </c>
      <c r="AN32" t="s">
        <v>96</v>
      </c>
      <c r="AO32" s="5" t="s">
        <v>83</v>
      </c>
      <c r="AQ32" t="s">
        <v>95</v>
      </c>
      <c r="AR32" s="5" t="s">
        <v>92</v>
      </c>
      <c r="AT32" t="s">
        <v>94</v>
      </c>
      <c r="AU32" s="5" t="s">
        <v>92</v>
      </c>
      <c r="AW32" t="s">
        <v>93</v>
      </c>
      <c r="AX32" s="5" t="s">
        <v>92</v>
      </c>
      <c r="AZ32" t="s">
        <v>87</v>
      </c>
      <c r="BA32" s="5" t="s">
        <v>83</v>
      </c>
      <c r="BC32" t="s">
        <v>8</v>
      </c>
      <c r="BD32" t="s">
        <v>9</v>
      </c>
      <c r="BE32" t="s">
        <v>10</v>
      </c>
      <c r="BF32" t="s">
        <v>11</v>
      </c>
      <c r="BG32" s="5" t="s">
        <v>83</v>
      </c>
      <c r="BI32" t="s">
        <v>84</v>
      </c>
      <c r="BJ32" s="5" t="s">
        <v>83</v>
      </c>
      <c r="BL32" t="s">
        <v>1</v>
      </c>
      <c r="BM32" t="s">
        <v>12</v>
      </c>
      <c r="BN32" s="5" t="s">
        <v>75</v>
      </c>
      <c r="BO32" t="s">
        <v>4</v>
      </c>
      <c r="BP32" s="5" t="s">
        <v>70</v>
      </c>
      <c r="BQ32" t="s">
        <v>177</v>
      </c>
      <c r="BR32" t="s">
        <v>154</v>
      </c>
      <c r="BS32" s="5" t="s">
        <v>155</v>
      </c>
      <c r="BT32" t="s">
        <v>178</v>
      </c>
      <c r="BU32" s="5" t="s">
        <v>159</v>
      </c>
      <c r="BV32" t="s">
        <v>179</v>
      </c>
      <c r="BW32" s="5" t="s">
        <v>161</v>
      </c>
      <c r="BX32" t="s">
        <v>180</v>
      </c>
      <c r="BY32" s="5" t="s">
        <v>161</v>
      </c>
      <c r="BZ32" t="s">
        <v>181</v>
      </c>
      <c r="CA32" s="5" t="s">
        <v>161</v>
      </c>
      <c r="CC32" t="s">
        <v>2</v>
      </c>
      <c r="CD32" t="s">
        <v>13</v>
      </c>
      <c r="CE32" s="5" t="s">
        <v>60</v>
      </c>
      <c r="CG32" t="s">
        <v>56</v>
      </c>
      <c r="CH32" s="5" t="s">
        <v>55</v>
      </c>
    </row>
    <row r="33" spans="1:88" x14ac:dyDescent="0.3">
      <c r="A33" t="s">
        <v>162</v>
      </c>
      <c r="B33" s="5" t="s">
        <v>163</v>
      </c>
      <c r="C33" t="s">
        <v>165</v>
      </c>
      <c r="D33" s="5" t="s">
        <v>168</v>
      </c>
      <c r="E33" t="s">
        <v>171</v>
      </c>
      <c r="F33" s="5" t="s">
        <v>134</v>
      </c>
      <c r="G33" t="s">
        <v>172</v>
      </c>
      <c r="H33" s="5" t="s">
        <v>173</v>
      </c>
      <c r="I33" t="s">
        <v>5</v>
      </c>
      <c r="J33" t="s">
        <v>6</v>
      </c>
      <c r="K33" t="s">
        <v>175</v>
      </c>
      <c r="L33" s="5" t="s">
        <v>82</v>
      </c>
      <c r="N33" t="s">
        <v>104</v>
      </c>
      <c r="O33" s="5" t="s">
        <v>82</v>
      </c>
      <c r="Q33" t="s">
        <v>103</v>
      </c>
      <c r="R33" s="5" t="s">
        <v>83</v>
      </c>
      <c r="T33" t="s">
        <v>102</v>
      </c>
      <c r="U33" s="5" t="s">
        <v>83</v>
      </c>
      <c r="W33" t="s">
        <v>176</v>
      </c>
      <c r="X33" s="5" t="s">
        <v>83</v>
      </c>
      <c r="Z33" t="s">
        <v>0</v>
      </c>
      <c r="AA33" t="s">
        <v>7</v>
      </c>
      <c r="AB33" t="s">
        <v>3</v>
      </c>
      <c r="AC33" s="5" t="s">
        <v>83</v>
      </c>
      <c r="AE33" t="s">
        <v>99</v>
      </c>
      <c r="AF33" s="5" t="s">
        <v>83</v>
      </c>
      <c r="AH33" t="s">
        <v>98</v>
      </c>
      <c r="AI33" s="5" t="s">
        <v>83</v>
      </c>
      <c r="AK33" t="s">
        <v>97</v>
      </c>
      <c r="AL33" s="5" t="s">
        <v>82</v>
      </c>
      <c r="AN33" t="s">
        <v>96</v>
      </c>
      <c r="AO33" s="5" t="s">
        <v>83</v>
      </c>
      <c r="AQ33" t="s">
        <v>95</v>
      </c>
      <c r="AR33" s="5" t="s">
        <v>92</v>
      </c>
      <c r="AT33" t="s">
        <v>94</v>
      </c>
      <c r="AU33" s="5" t="s">
        <v>91</v>
      </c>
      <c r="AW33" t="s">
        <v>93</v>
      </c>
      <c r="AX33" s="5" t="s">
        <v>92</v>
      </c>
      <c r="AZ33" t="s">
        <v>87</v>
      </c>
      <c r="BA33" s="5" t="s">
        <v>83</v>
      </c>
      <c r="BC33" t="s">
        <v>8</v>
      </c>
      <c r="BD33" t="s">
        <v>9</v>
      </c>
      <c r="BE33" t="s">
        <v>10</v>
      </c>
      <c r="BF33" t="s">
        <v>11</v>
      </c>
      <c r="BG33" s="5" t="s">
        <v>83</v>
      </c>
      <c r="BI33" t="s">
        <v>84</v>
      </c>
      <c r="BJ33" s="5" t="s">
        <v>83</v>
      </c>
      <c r="BL33" t="s">
        <v>1</v>
      </c>
      <c r="BM33" t="s">
        <v>12</v>
      </c>
      <c r="BN33" s="5" t="s">
        <v>78</v>
      </c>
      <c r="BO33" t="s">
        <v>4</v>
      </c>
      <c r="BP33" s="5" t="s">
        <v>70</v>
      </c>
      <c r="BQ33" t="s">
        <v>177</v>
      </c>
      <c r="BR33" t="s">
        <v>154</v>
      </c>
      <c r="BS33" s="5" t="s">
        <v>155</v>
      </c>
      <c r="BT33" t="s">
        <v>178</v>
      </c>
      <c r="BU33" s="5" t="s">
        <v>158</v>
      </c>
      <c r="BV33" t="s">
        <v>179</v>
      </c>
      <c r="BW33" s="5" t="s">
        <v>161</v>
      </c>
      <c r="BX33" t="s">
        <v>180</v>
      </c>
      <c r="BY33" s="5" t="s">
        <v>158</v>
      </c>
      <c r="BZ33" t="s">
        <v>181</v>
      </c>
      <c r="CA33" s="5" t="s">
        <v>161</v>
      </c>
      <c r="CC33" t="s">
        <v>2</v>
      </c>
      <c r="CD33" t="s">
        <v>13</v>
      </c>
      <c r="CE33" s="5" t="s">
        <v>60</v>
      </c>
      <c r="CG33" t="s">
        <v>56</v>
      </c>
      <c r="CH33" s="5" t="s">
        <v>55</v>
      </c>
    </row>
    <row r="34" spans="1:88" x14ac:dyDescent="0.3">
      <c r="A34" t="s">
        <v>162</v>
      </c>
      <c r="B34" s="5" t="s">
        <v>163</v>
      </c>
      <c r="C34" t="s">
        <v>165</v>
      </c>
      <c r="D34" s="5" t="s">
        <v>168</v>
      </c>
      <c r="E34" t="s">
        <v>171</v>
      </c>
      <c r="F34" s="5" t="s">
        <v>134</v>
      </c>
      <c r="G34" t="s">
        <v>172</v>
      </c>
      <c r="H34" s="5" t="s">
        <v>173</v>
      </c>
      <c r="I34" t="s">
        <v>5</v>
      </c>
      <c r="J34" t="s">
        <v>6</v>
      </c>
      <c r="K34" t="s">
        <v>175</v>
      </c>
      <c r="L34" s="5" t="s">
        <v>83</v>
      </c>
      <c r="N34" t="s">
        <v>104</v>
      </c>
      <c r="O34" s="5" t="s">
        <v>83</v>
      </c>
      <c r="Q34" t="s">
        <v>103</v>
      </c>
      <c r="R34" s="5" t="s">
        <v>82</v>
      </c>
      <c r="T34" t="s">
        <v>102</v>
      </c>
      <c r="U34" s="5" t="s">
        <v>82</v>
      </c>
      <c r="W34" t="s">
        <v>176</v>
      </c>
      <c r="X34" s="5" t="s">
        <v>82</v>
      </c>
      <c r="Z34" t="s">
        <v>0</v>
      </c>
      <c r="AA34" t="s">
        <v>7</v>
      </c>
      <c r="AB34" t="s">
        <v>3</v>
      </c>
      <c r="AC34" s="5" t="s">
        <v>82</v>
      </c>
      <c r="AE34" t="s">
        <v>99</v>
      </c>
      <c r="AF34" s="5" t="s">
        <v>83</v>
      </c>
      <c r="AH34" t="s">
        <v>98</v>
      </c>
      <c r="AI34" s="5" t="s">
        <v>82</v>
      </c>
      <c r="AK34" t="s">
        <v>97</v>
      </c>
      <c r="AL34" s="5" t="s">
        <v>82</v>
      </c>
      <c r="AN34" t="s">
        <v>96</v>
      </c>
      <c r="AO34" s="5" t="s">
        <v>82</v>
      </c>
      <c r="AQ34" t="s">
        <v>95</v>
      </c>
      <c r="AR34" s="5" t="s">
        <v>91</v>
      </c>
      <c r="AT34" t="s">
        <v>94</v>
      </c>
      <c r="AU34" s="5" t="s">
        <v>90</v>
      </c>
      <c r="AW34" t="s">
        <v>93</v>
      </c>
      <c r="AX34" s="5" t="s">
        <v>91</v>
      </c>
      <c r="AZ34" t="s">
        <v>87</v>
      </c>
      <c r="BA34" s="5" t="s">
        <v>82</v>
      </c>
      <c r="BC34" t="s">
        <v>8</v>
      </c>
      <c r="BD34" t="s">
        <v>9</v>
      </c>
      <c r="BE34" t="s">
        <v>10</v>
      </c>
      <c r="BF34" t="s">
        <v>11</v>
      </c>
      <c r="BG34" s="5" t="s">
        <v>83</v>
      </c>
      <c r="BI34" t="s">
        <v>84</v>
      </c>
      <c r="BJ34" s="5" t="s">
        <v>82</v>
      </c>
      <c r="BL34" t="s">
        <v>1</v>
      </c>
      <c r="BM34" t="s">
        <v>12</v>
      </c>
      <c r="BN34" s="5" t="s">
        <v>75</v>
      </c>
      <c r="BO34" t="s">
        <v>4</v>
      </c>
      <c r="BP34" s="5" t="s">
        <v>70</v>
      </c>
      <c r="BQ34" t="s">
        <v>177</v>
      </c>
      <c r="BR34" t="s">
        <v>154</v>
      </c>
      <c r="BS34" s="5" t="s">
        <v>156</v>
      </c>
      <c r="BT34" t="s">
        <v>178</v>
      </c>
      <c r="BU34" s="5" t="s">
        <v>158</v>
      </c>
      <c r="BV34" t="s">
        <v>179</v>
      </c>
      <c r="BW34" s="5" t="s">
        <v>161</v>
      </c>
      <c r="BX34" t="s">
        <v>180</v>
      </c>
      <c r="BY34" s="5" t="s">
        <v>161</v>
      </c>
      <c r="BZ34" t="s">
        <v>181</v>
      </c>
      <c r="CA34" s="5" t="s">
        <v>158</v>
      </c>
      <c r="CC34" t="s">
        <v>2</v>
      </c>
      <c r="CD34" t="s">
        <v>13</v>
      </c>
      <c r="CE34" s="5" t="s">
        <v>60</v>
      </c>
      <c r="CG34" t="s">
        <v>56</v>
      </c>
      <c r="CH34" s="5" t="s">
        <v>54</v>
      </c>
    </row>
    <row r="35" spans="1:88" x14ac:dyDescent="0.3">
      <c r="A35" t="s">
        <v>162</v>
      </c>
      <c r="B35" s="5" t="s">
        <v>163</v>
      </c>
      <c r="C35" t="s">
        <v>165</v>
      </c>
      <c r="D35" s="5" t="s">
        <v>168</v>
      </c>
      <c r="E35" t="s">
        <v>171</v>
      </c>
      <c r="F35" s="5" t="s">
        <v>134</v>
      </c>
      <c r="G35" t="s">
        <v>172</v>
      </c>
      <c r="H35" s="5" t="s">
        <v>173</v>
      </c>
      <c r="I35" t="s">
        <v>5</v>
      </c>
      <c r="J35" t="s">
        <v>6</v>
      </c>
      <c r="K35" t="s">
        <v>175</v>
      </c>
      <c r="L35" s="5" t="s">
        <v>83</v>
      </c>
      <c r="N35" t="s">
        <v>104</v>
      </c>
      <c r="O35" s="5" t="s">
        <v>83</v>
      </c>
      <c r="Q35" t="s">
        <v>103</v>
      </c>
      <c r="R35" s="5" t="s">
        <v>83</v>
      </c>
      <c r="T35" t="s">
        <v>102</v>
      </c>
      <c r="U35" s="5" t="s">
        <v>83</v>
      </c>
      <c r="W35" t="s">
        <v>176</v>
      </c>
      <c r="X35" s="5" t="s">
        <v>83</v>
      </c>
      <c r="Z35" t="s">
        <v>0</v>
      </c>
      <c r="AA35" t="s">
        <v>7</v>
      </c>
      <c r="AB35" t="s">
        <v>3</v>
      </c>
      <c r="AC35" s="5" t="s">
        <v>83</v>
      </c>
      <c r="AE35" t="s">
        <v>99</v>
      </c>
      <c r="AF35" s="5" t="s">
        <v>83</v>
      </c>
      <c r="AH35" t="s">
        <v>98</v>
      </c>
      <c r="AI35" s="5" t="s">
        <v>83</v>
      </c>
      <c r="AK35" t="s">
        <v>97</v>
      </c>
      <c r="AL35" s="5" t="s">
        <v>83</v>
      </c>
      <c r="AN35" t="s">
        <v>96</v>
      </c>
      <c r="AO35" s="5" t="s">
        <v>83</v>
      </c>
      <c r="AQ35" t="s">
        <v>95</v>
      </c>
      <c r="AR35" s="5" t="s">
        <v>92</v>
      </c>
      <c r="AT35" t="s">
        <v>94</v>
      </c>
      <c r="AU35" s="5" t="s">
        <v>92</v>
      </c>
      <c r="AW35" t="s">
        <v>93</v>
      </c>
      <c r="AX35" s="5" t="s">
        <v>92</v>
      </c>
      <c r="AZ35" t="s">
        <v>87</v>
      </c>
      <c r="BA35" s="5" t="s">
        <v>83</v>
      </c>
      <c r="BC35" t="s">
        <v>8</v>
      </c>
      <c r="BD35" t="s">
        <v>9</v>
      </c>
      <c r="BE35" t="s">
        <v>10</v>
      </c>
      <c r="BF35" t="s">
        <v>11</v>
      </c>
      <c r="BG35" s="5" t="s">
        <v>83</v>
      </c>
      <c r="BI35" t="s">
        <v>84</v>
      </c>
      <c r="BJ35" s="5" t="s">
        <v>83</v>
      </c>
      <c r="BL35" t="s">
        <v>1</v>
      </c>
      <c r="BM35" t="s">
        <v>12</v>
      </c>
      <c r="BN35" s="5" t="s">
        <v>78</v>
      </c>
      <c r="BO35" t="s">
        <v>4</v>
      </c>
      <c r="BP35" s="5" t="s">
        <v>72</v>
      </c>
      <c r="BQ35" t="s">
        <v>177</v>
      </c>
      <c r="BR35" t="s">
        <v>154</v>
      </c>
      <c r="BS35" s="5" t="s">
        <v>155</v>
      </c>
      <c r="BT35" t="s">
        <v>178</v>
      </c>
      <c r="BU35" s="5" t="s">
        <v>159</v>
      </c>
      <c r="BV35" t="s">
        <v>179</v>
      </c>
      <c r="BW35" s="5" t="s">
        <v>161</v>
      </c>
      <c r="BX35" t="s">
        <v>180</v>
      </c>
      <c r="BY35" s="5" t="s">
        <v>158</v>
      </c>
      <c r="BZ35" t="s">
        <v>181</v>
      </c>
      <c r="CA35" s="5" t="s">
        <v>161</v>
      </c>
      <c r="CC35" t="s">
        <v>2</v>
      </c>
      <c r="CD35" t="s">
        <v>13</v>
      </c>
      <c r="CE35" s="5" t="s">
        <v>60</v>
      </c>
      <c r="CG35" t="s">
        <v>56</v>
      </c>
      <c r="CH35" s="5" t="s">
        <v>55</v>
      </c>
      <c r="CJ35" t="s">
        <v>27</v>
      </c>
    </row>
    <row r="36" spans="1:88" x14ac:dyDescent="0.3">
      <c r="A36" t="s">
        <v>162</v>
      </c>
      <c r="B36" s="5" t="s">
        <v>163</v>
      </c>
      <c r="C36" t="s">
        <v>165</v>
      </c>
      <c r="D36" s="5" t="s">
        <v>168</v>
      </c>
      <c r="E36" t="s">
        <v>171</v>
      </c>
      <c r="F36" s="5" t="s">
        <v>134</v>
      </c>
      <c r="G36" t="s">
        <v>172</v>
      </c>
      <c r="H36" s="5" t="s">
        <v>173</v>
      </c>
      <c r="I36" t="s">
        <v>5</v>
      </c>
      <c r="J36" t="s">
        <v>6</v>
      </c>
      <c r="K36" t="s">
        <v>175</v>
      </c>
      <c r="L36" s="5" t="s">
        <v>81</v>
      </c>
      <c r="N36" t="s">
        <v>104</v>
      </c>
      <c r="O36" s="5" t="s">
        <v>82</v>
      </c>
      <c r="Q36" t="s">
        <v>103</v>
      </c>
      <c r="R36" s="5" t="s">
        <v>83</v>
      </c>
      <c r="T36" t="s">
        <v>102</v>
      </c>
      <c r="U36" s="5" t="s">
        <v>82</v>
      </c>
      <c r="W36" t="s">
        <v>176</v>
      </c>
      <c r="X36" s="5" t="s">
        <v>82</v>
      </c>
      <c r="Z36" t="s">
        <v>0</v>
      </c>
      <c r="AA36" t="s">
        <v>7</v>
      </c>
      <c r="AB36" t="s">
        <v>3</v>
      </c>
      <c r="AC36" s="5" t="s">
        <v>82</v>
      </c>
      <c r="AE36" t="s">
        <v>99</v>
      </c>
      <c r="AF36" s="5" t="s">
        <v>82</v>
      </c>
      <c r="AH36" t="s">
        <v>98</v>
      </c>
      <c r="AI36" s="5" t="s">
        <v>81</v>
      </c>
      <c r="AK36" t="s">
        <v>97</v>
      </c>
      <c r="AL36" s="5" t="s">
        <v>81</v>
      </c>
      <c r="AN36" t="s">
        <v>96</v>
      </c>
      <c r="AO36" s="5" t="s">
        <v>82</v>
      </c>
      <c r="AQ36" t="s">
        <v>95</v>
      </c>
      <c r="AR36" s="5" t="s">
        <v>91</v>
      </c>
      <c r="AT36" t="s">
        <v>94</v>
      </c>
      <c r="AU36" s="5" t="s">
        <v>91</v>
      </c>
      <c r="AW36" t="s">
        <v>93</v>
      </c>
      <c r="AX36" s="5" t="s">
        <v>91</v>
      </c>
      <c r="AZ36" t="s">
        <v>87</v>
      </c>
      <c r="BA36" s="5" t="s">
        <v>82</v>
      </c>
      <c r="BC36" t="s">
        <v>8</v>
      </c>
      <c r="BD36" t="s">
        <v>9</v>
      </c>
      <c r="BE36" t="s">
        <v>10</v>
      </c>
      <c r="BF36" t="s">
        <v>11</v>
      </c>
      <c r="BG36" s="5" t="s">
        <v>82</v>
      </c>
      <c r="BI36" t="s">
        <v>84</v>
      </c>
      <c r="BJ36" s="5" t="s">
        <v>82</v>
      </c>
      <c r="BL36" t="s">
        <v>1</v>
      </c>
      <c r="BM36" t="s">
        <v>12</v>
      </c>
      <c r="BN36" s="5" t="s">
        <v>78</v>
      </c>
      <c r="BO36" t="s">
        <v>4</v>
      </c>
      <c r="BP36" s="5" t="s">
        <v>72</v>
      </c>
      <c r="BQ36" t="s">
        <v>177</v>
      </c>
      <c r="BR36" t="s">
        <v>154</v>
      </c>
      <c r="BS36" s="5" t="s">
        <v>156</v>
      </c>
      <c r="BT36" t="s">
        <v>178</v>
      </c>
      <c r="BU36" s="5" t="s">
        <v>159</v>
      </c>
      <c r="BV36" t="s">
        <v>179</v>
      </c>
      <c r="BW36" s="5" t="s">
        <v>158</v>
      </c>
      <c r="BX36" t="s">
        <v>180</v>
      </c>
      <c r="BY36" s="5" t="s">
        <v>158</v>
      </c>
      <c r="BZ36" t="s">
        <v>181</v>
      </c>
      <c r="CA36" s="5" t="s">
        <v>161</v>
      </c>
      <c r="CC36" t="s">
        <v>2</v>
      </c>
      <c r="CD36" t="s">
        <v>13</v>
      </c>
      <c r="CE36" s="5" t="s">
        <v>59</v>
      </c>
      <c r="CG36" t="s">
        <v>56</v>
      </c>
      <c r="CH36" s="5" t="s">
        <v>54</v>
      </c>
    </row>
    <row r="37" spans="1:88" x14ac:dyDescent="0.3">
      <c r="A37" t="s">
        <v>162</v>
      </c>
      <c r="B37" s="5" t="s">
        <v>163</v>
      </c>
      <c r="C37" t="s">
        <v>165</v>
      </c>
      <c r="D37" s="5" t="s">
        <v>168</v>
      </c>
      <c r="E37" t="s">
        <v>171</v>
      </c>
      <c r="F37" s="5" t="s">
        <v>134</v>
      </c>
      <c r="G37" t="s">
        <v>172</v>
      </c>
      <c r="H37" s="5" t="s">
        <v>173</v>
      </c>
      <c r="I37" t="s">
        <v>5</v>
      </c>
      <c r="J37" t="s">
        <v>6</v>
      </c>
      <c r="K37" t="s">
        <v>175</v>
      </c>
      <c r="L37" s="5" t="s">
        <v>83</v>
      </c>
      <c r="N37" t="s">
        <v>104</v>
      </c>
      <c r="O37" s="5" t="s">
        <v>83</v>
      </c>
      <c r="Q37" t="s">
        <v>103</v>
      </c>
      <c r="R37" s="5" t="s">
        <v>83</v>
      </c>
      <c r="T37" t="s">
        <v>102</v>
      </c>
      <c r="U37" s="5" t="s">
        <v>83</v>
      </c>
      <c r="W37" t="s">
        <v>176</v>
      </c>
      <c r="X37" s="5" t="s">
        <v>83</v>
      </c>
      <c r="Z37" t="s">
        <v>0</v>
      </c>
      <c r="AA37" t="s">
        <v>7</v>
      </c>
      <c r="AB37" t="s">
        <v>3</v>
      </c>
      <c r="AC37" s="5" t="s">
        <v>83</v>
      </c>
      <c r="AE37" t="s">
        <v>99</v>
      </c>
      <c r="AF37" s="5" t="s">
        <v>83</v>
      </c>
      <c r="AH37" t="s">
        <v>98</v>
      </c>
      <c r="AI37" s="5" t="s">
        <v>83</v>
      </c>
      <c r="AK37" t="s">
        <v>97</v>
      </c>
      <c r="AL37" s="5" t="s">
        <v>83</v>
      </c>
      <c r="AN37" t="s">
        <v>96</v>
      </c>
      <c r="AO37" s="5" t="s">
        <v>83</v>
      </c>
      <c r="AQ37" t="s">
        <v>95</v>
      </c>
      <c r="AR37" s="5" t="s">
        <v>92</v>
      </c>
      <c r="AT37" t="s">
        <v>94</v>
      </c>
      <c r="AU37" s="5" t="s">
        <v>92</v>
      </c>
      <c r="AW37" t="s">
        <v>93</v>
      </c>
      <c r="AX37" s="5" t="s">
        <v>92</v>
      </c>
      <c r="AZ37" t="s">
        <v>87</v>
      </c>
      <c r="BA37" s="5" t="s">
        <v>83</v>
      </c>
      <c r="BC37" t="s">
        <v>8</v>
      </c>
      <c r="BD37" t="s">
        <v>9</v>
      </c>
      <c r="BE37" t="s">
        <v>10</v>
      </c>
      <c r="BF37" t="s">
        <v>11</v>
      </c>
      <c r="BG37" s="5" t="s">
        <v>83</v>
      </c>
      <c r="BI37" t="s">
        <v>84</v>
      </c>
      <c r="BJ37" s="5" t="s">
        <v>83</v>
      </c>
      <c r="BL37" t="s">
        <v>1</v>
      </c>
      <c r="BM37" t="s">
        <v>12</v>
      </c>
      <c r="BN37" s="5" t="s">
        <v>78</v>
      </c>
      <c r="BO37" t="s">
        <v>4</v>
      </c>
      <c r="BP37" s="5" t="s">
        <v>73</v>
      </c>
      <c r="BQ37" t="s">
        <v>177</v>
      </c>
      <c r="BR37" t="s">
        <v>154</v>
      </c>
      <c r="BS37" s="5" t="s">
        <v>155</v>
      </c>
      <c r="BT37" t="s">
        <v>178</v>
      </c>
      <c r="BU37" s="5" t="s">
        <v>159</v>
      </c>
      <c r="BV37" t="s">
        <v>179</v>
      </c>
      <c r="BW37" s="5" t="s">
        <v>161</v>
      </c>
      <c r="BX37" t="s">
        <v>180</v>
      </c>
      <c r="BY37" s="5" t="s">
        <v>161</v>
      </c>
      <c r="BZ37" t="s">
        <v>181</v>
      </c>
      <c r="CA37" s="5" t="s">
        <v>161</v>
      </c>
      <c r="CC37" t="s">
        <v>2</v>
      </c>
      <c r="CD37" t="s">
        <v>13</v>
      </c>
      <c r="CE37" s="5" t="s">
        <v>60</v>
      </c>
      <c r="CG37" t="s">
        <v>56</v>
      </c>
      <c r="CH37" s="5" t="s">
        <v>55</v>
      </c>
    </row>
    <row r="38" spans="1:88" x14ac:dyDescent="0.3">
      <c r="A38" t="s">
        <v>162</v>
      </c>
      <c r="B38" s="5" t="s">
        <v>163</v>
      </c>
      <c r="C38" t="s">
        <v>165</v>
      </c>
      <c r="D38" s="5" t="s">
        <v>168</v>
      </c>
      <c r="E38" t="s">
        <v>171</v>
      </c>
      <c r="F38" s="5" t="s">
        <v>134</v>
      </c>
      <c r="G38" t="s">
        <v>172</v>
      </c>
      <c r="H38" s="5" t="s">
        <v>173</v>
      </c>
      <c r="I38" t="s">
        <v>5</v>
      </c>
      <c r="J38" t="s">
        <v>6</v>
      </c>
      <c r="K38" t="s">
        <v>175</v>
      </c>
      <c r="L38" s="5" t="s">
        <v>83</v>
      </c>
      <c r="N38" t="s">
        <v>104</v>
      </c>
      <c r="O38" s="5" t="s">
        <v>83</v>
      </c>
      <c r="Q38" t="s">
        <v>103</v>
      </c>
      <c r="R38" s="5" t="s">
        <v>83</v>
      </c>
      <c r="T38" t="s">
        <v>102</v>
      </c>
      <c r="U38" s="5" t="s">
        <v>83</v>
      </c>
      <c r="W38" t="s">
        <v>176</v>
      </c>
      <c r="X38" s="5" t="s">
        <v>83</v>
      </c>
      <c r="Z38" t="s">
        <v>0</v>
      </c>
      <c r="AA38" t="s">
        <v>7</v>
      </c>
      <c r="AB38" t="s">
        <v>3</v>
      </c>
      <c r="AC38" s="5" t="s">
        <v>83</v>
      </c>
      <c r="AE38" t="s">
        <v>99</v>
      </c>
      <c r="AF38" s="5" t="s">
        <v>83</v>
      </c>
      <c r="AH38" t="s">
        <v>98</v>
      </c>
      <c r="AI38" s="5" t="s">
        <v>83</v>
      </c>
      <c r="AK38" t="s">
        <v>97</v>
      </c>
      <c r="AL38" s="5" t="s">
        <v>83</v>
      </c>
      <c r="AN38" t="s">
        <v>96</v>
      </c>
      <c r="AO38" s="5" t="s">
        <v>83</v>
      </c>
      <c r="AQ38" t="s">
        <v>95</v>
      </c>
      <c r="AR38" s="5" t="s">
        <v>92</v>
      </c>
      <c r="AT38" t="s">
        <v>94</v>
      </c>
      <c r="AU38" s="5" t="s">
        <v>92</v>
      </c>
      <c r="AW38" t="s">
        <v>93</v>
      </c>
      <c r="AX38" s="5" t="s">
        <v>92</v>
      </c>
      <c r="AZ38" t="s">
        <v>87</v>
      </c>
      <c r="BA38" s="5" t="s">
        <v>83</v>
      </c>
      <c r="BC38" t="s">
        <v>8</v>
      </c>
      <c r="BD38" t="s">
        <v>9</v>
      </c>
      <c r="BE38" t="s">
        <v>10</v>
      </c>
      <c r="BF38" t="s">
        <v>11</v>
      </c>
      <c r="BG38" s="5" t="s">
        <v>83</v>
      </c>
      <c r="BI38" t="s">
        <v>84</v>
      </c>
      <c r="BJ38" s="5" t="s">
        <v>83</v>
      </c>
      <c r="BL38" t="s">
        <v>1</v>
      </c>
      <c r="BM38" t="s">
        <v>12</v>
      </c>
      <c r="BN38" s="5" t="s">
        <v>77</v>
      </c>
      <c r="BO38" t="s">
        <v>4</v>
      </c>
      <c r="BP38" s="5" t="s">
        <v>70</v>
      </c>
      <c r="BQ38" t="s">
        <v>177</v>
      </c>
      <c r="BR38" t="s">
        <v>154</v>
      </c>
      <c r="BS38" s="5" t="s">
        <v>155</v>
      </c>
      <c r="BT38" t="s">
        <v>178</v>
      </c>
      <c r="BU38" s="5" t="s">
        <v>159</v>
      </c>
      <c r="BV38" t="s">
        <v>179</v>
      </c>
      <c r="BW38" s="5" t="s">
        <v>161</v>
      </c>
      <c r="BX38" t="s">
        <v>180</v>
      </c>
      <c r="BY38" s="5" t="s">
        <v>161</v>
      </c>
      <c r="BZ38" t="s">
        <v>181</v>
      </c>
      <c r="CA38" s="5" t="s">
        <v>161</v>
      </c>
      <c r="CC38" t="s">
        <v>2</v>
      </c>
      <c r="CD38" t="s">
        <v>13</v>
      </c>
      <c r="CE38" s="5" t="s">
        <v>60</v>
      </c>
      <c r="CG38" t="s">
        <v>56</v>
      </c>
      <c r="CH38" s="5" t="s">
        <v>55</v>
      </c>
    </row>
    <row r="39" spans="1:88" x14ac:dyDescent="0.3">
      <c r="A39" t="s">
        <v>162</v>
      </c>
      <c r="B39" s="5" t="s">
        <v>163</v>
      </c>
      <c r="C39" t="s">
        <v>165</v>
      </c>
      <c r="D39" s="5" t="s">
        <v>168</v>
      </c>
      <c r="E39" t="s">
        <v>171</v>
      </c>
      <c r="F39" s="5" t="s">
        <v>134</v>
      </c>
      <c r="G39" t="s">
        <v>172</v>
      </c>
      <c r="H39" s="5" t="s">
        <v>173</v>
      </c>
      <c r="I39" t="s">
        <v>5</v>
      </c>
      <c r="J39" t="s">
        <v>6</v>
      </c>
      <c r="K39" t="s">
        <v>175</v>
      </c>
      <c r="L39" s="5" t="s">
        <v>83</v>
      </c>
      <c r="N39" t="s">
        <v>104</v>
      </c>
      <c r="O39" s="5" t="s">
        <v>83</v>
      </c>
      <c r="Q39" t="s">
        <v>103</v>
      </c>
      <c r="R39" s="5" t="s">
        <v>83</v>
      </c>
      <c r="T39" t="s">
        <v>102</v>
      </c>
      <c r="U39" s="5" t="s">
        <v>83</v>
      </c>
      <c r="W39" t="s">
        <v>176</v>
      </c>
      <c r="X39" s="5" t="s">
        <v>83</v>
      </c>
      <c r="Z39" t="s">
        <v>0</v>
      </c>
      <c r="AA39" t="s">
        <v>7</v>
      </c>
      <c r="AB39" t="s">
        <v>3</v>
      </c>
      <c r="AC39" s="5" t="s">
        <v>82</v>
      </c>
      <c r="AE39" t="s">
        <v>99</v>
      </c>
      <c r="AF39" s="5" t="s">
        <v>83</v>
      </c>
      <c r="AH39" t="s">
        <v>98</v>
      </c>
      <c r="AI39" s="5" t="s">
        <v>83</v>
      </c>
      <c r="AK39" t="s">
        <v>97</v>
      </c>
      <c r="AL39" s="5" t="s">
        <v>82</v>
      </c>
      <c r="AN39" t="s">
        <v>96</v>
      </c>
      <c r="AO39" s="5" t="s">
        <v>83</v>
      </c>
      <c r="AQ39" t="s">
        <v>95</v>
      </c>
      <c r="AR39" s="5" t="s">
        <v>91</v>
      </c>
      <c r="AT39" t="s">
        <v>94</v>
      </c>
      <c r="AU39" s="5" t="s">
        <v>88</v>
      </c>
      <c r="AW39" t="s">
        <v>93</v>
      </c>
      <c r="AX39" s="5" t="s">
        <v>91</v>
      </c>
      <c r="AZ39" t="s">
        <v>87</v>
      </c>
      <c r="BA39" s="5" t="s">
        <v>82</v>
      </c>
      <c r="BC39" t="s">
        <v>8</v>
      </c>
      <c r="BD39" t="s">
        <v>9</v>
      </c>
      <c r="BE39" t="s">
        <v>10</v>
      </c>
      <c r="BF39" t="s">
        <v>11</v>
      </c>
      <c r="BG39" s="5" t="s">
        <v>82</v>
      </c>
      <c r="BI39" t="s">
        <v>84</v>
      </c>
      <c r="BJ39" s="5" t="s">
        <v>82</v>
      </c>
      <c r="BL39" t="s">
        <v>1</v>
      </c>
      <c r="BM39" t="s">
        <v>12</v>
      </c>
      <c r="BN39" s="5" t="s">
        <v>75</v>
      </c>
      <c r="BO39" t="s">
        <v>4</v>
      </c>
      <c r="BP39" s="5" t="s">
        <v>70</v>
      </c>
      <c r="BQ39" t="s">
        <v>177</v>
      </c>
      <c r="BR39" t="s">
        <v>154</v>
      </c>
      <c r="BS39" s="5" t="s">
        <v>156</v>
      </c>
      <c r="BT39" t="s">
        <v>178</v>
      </c>
      <c r="BU39" s="5" t="s">
        <v>158</v>
      </c>
      <c r="BV39" t="s">
        <v>179</v>
      </c>
      <c r="BW39" s="5" t="s">
        <v>161</v>
      </c>
      <c r="BX39" t="s">
        <v>180</v>
      </c>
      <c r="BY39" s="5" t="s">
        <v>160</v>
      </c>
      <c r="BZ39" t="s">
        <v>181</v>
      </c>
      <c r="CA39" s="5" t="s">
        <v>161</v>
      </c>
      <c r="CC39" t="s">
        <v>2</v>
      </c>
      <c r="CD39" t="s">
        <v>13</v>
      </c>
      <c r="CE39" s="5" t="s">
        <v>59</v>
      </c>
      <c r="CG39" t="s">
        <v>56</v>
      </c>
      <c r="CH39" s="5" t="s">
        <v>54</v>
      </c>
    </row>
    <row r="40" spans="1:88" x14ac:dyDescent="0.3">
      <c r="A40" t="s">
        <v>162</v>
      </c>
      <c r="B40" s="5" t="s">
        <v>163</v>
      </c>
      <c r="C40" t="s">
        <v>165</v>
      </c>
      <c r="D40" s="5" t="s">
        <v>168</v>
      </c>
      <c r="E40" t="s">
        <v>171</v>
      </c>
      <c r="F40" s="5" t="s">
        <v>134</v>
      </c>
      <c r="G40" t="s">
        <v>172</v>
      </c>
      <c r="H40" s="5" t="s">
        <v>173</v>
      </c>
      <c r="I40" t="s">
        <v>5</v>
      </c>
      <c r="J40" t="s">
        <v>6</v>
      </c>
      <c r="K40" t="s">
        <v>175</v>
      </c>
      <c r="L40" s="5" t="s">
        <v>82</v>
      </c>
      <c r="N40" t="s">
        <v>104</v>
      </c>
      <c r="O40" s="5" t="s">
        <v>82</v>
      </c>
      <c r="Q40" t="s">
        <v>103</v>
      </c>
      <c r="R40" s="5" t="s">
        <v>82</v>
      </c>
      <c r="T40" t="s">
        <v>102</v>
      </c>
      <c r="U40" s="5" t="s">
        <v>82</v>
      </c>
      <c r="W40" t="s">
        <v>176</v>
      </c>
      <c r="X40" s="5" t="s">
        <v>82</v>
      </c>
      <c r="Z40" t="s">
        <v>0</v>
      </c>
      <c r="AA40" t="s">
        <v>7</v>
      </c>
      <c r="AB40" t="s">
        <v>3</v>
      </c>
      <c r="AC40" s="5" t="s">
        <v>82</v>
      </c>
      <c r="AE40" t="s">
        <v>99</v>
      </c>
      <c r="AF40" s="5" t="s">
        <v>82</v>
      </c>
      <c r="AH40" t="s">
        <v>98</v>
      </c>
      <c r="AI40" s="5" t="s">
        <v>82</v>
      </c>
      <c r="AK40" t="s">
        <v>97</v>
      </c>
      <c r="AL40" s="5" t="s">
        <v>82</v>
      </c>
      <c r="AN40" t="s">
        <v>96</v>
      </c>
      <c r="AO40" s="5" t="s">
        <v>82</v>
      </c>
      <c r="AQ40" t="s">
        <v>95</v>
      </c>
      <c r="AR40" s="5" t="s">
        <v>91</v>
      </c>
      <c r="AT40" t="s">
        <v>94</v>
      </c>
      <c r="AU40" s="5" t="s">
        <v>91</v>
      </c>
      <c r="AW40" t="s">
        <v>93</v>
      </c>
      <c r="AX40" s="5" t="s">
        <v>91</v>
      </c>
      <c r="AZ40" t="s">
        <v>87</v>
      </c>
      <c r="BA40" s="5" t="s">
        <v>82</v>
      </c>
      <c r="BC40" t="s">
        <v>8</v>
      </c>
      <c r="BD40" t="s">
        <v>9</v>
      </c>
      <c r="BE40" t="s">
        <v>10</v>
      </c>
      <c r="BF40" t="s">
        <v>11</v>
      </c>
      <c r="BG40" s="5" t="s">
        <v>83</v>
      </c>
      <c r="BI40" t="s">
        <v>84</v>
      </c>
      <c r="BJ40" s="5" t="s">
        <v>83</v>
      </c>
      <c r="BL40" t="s">
        <v>1</v>
      </c>
      <c r="BM40" t="s">
        <v>12</v>
      </c>
      <c r="BN40" s="5" t="s">
        <v>75</v>
      </c>
      <c r="BO40" t="s">
        <v>4</v>
      </c>
      <c r="BP40" s="5" t="s">
        <v>70</v>
      </c>
      <c r="BQ40" t="s">
        <v>177</v>
      </c>
      <c r="BR40" t="s">
        <v>154</v>
      </c>
      <c r="BS40" s="5" t="s">
        <v>156</v>
      </c>
      <c r="BT40" t="s">
        <v>178</v>
      </c>
      <c r="BU40" s="5" t="s">
        <v>159</v>
      </c>
      <c r="BV40" t="s">
        <v>179</v>
      </c>
      <c r="BW40" s="5" t="s">
        <v>160</v>
      </c>
      <c r="BX40" t="s">
        <v>180</v>
      </c>
      <c r="BY40" s="5" t="s">
        <v>160</v>
      </c>
      <c r="BZ40" t="s">
        <v>181</v>
      </c>
      <c r="CA40" s="5" t="s">
        <v>160</v>
      </c>
      <c r="CC40" t="s">
        <v>2</v>
      </c>
      <c r="CD40" t="s">
        <v>13</v>
      </c>
      <c r="CE40" s="5" t="s">
        <v>59</v>
      </c>
      <c r="CG40" t="s">
        <v>56</v>
      </c>
      <c r="CH40" s="5" t="s">
        <v>55</v>
      </c>
    </row>
    <row r="41" spans="1:88" x14ac:dyDescent="0.3">
      <c r="A41" t="s">
        <v>162</v>
      </c>
      <c r="B41" s="5" t="s">
        <v>163</v>
      </c>
      <c r="C41" t="s">
        <v>165</v>
      </c>
      <c r="D41" s="5" t="s">
        <v>168</v>
      </c>
      <c r="E41" t="s">
        <v>171</v>
      </c>
      <c r="F41" s="5" t="s">
        <v>134</v>
      </c>
      <c r="G41" t="s">
        <v>172</v>
      </c>
      <c r="H41" s="5" t="s">
        <v>173</v>
      </c>
      <c r="I41" t="s">
        <v>5</v>
      </c>
      <c r="J41" t="s">
        <v>6</v>
      </c>
      <c r="K41" t="s">
        <v>175</v>
      </c>
      <c r="L41" s="5" t="s">
        <v>82</v>
      </c>
      <c r="N41" t="s">
        <v>104</v>
      </c>
      <c r="O41" s="5" t="s">
        <v>82</v>
      </c>
      <c r="Q41" t="s">
        <v>103</v>
      </c>
      <c r="R41" s="5" t="s">
        <v>82</v>
      </c>
      <c r="T41" t="s">
        <v>102</v>
      </c>
      <c r="U41" s="5" t="s">
        <v>81</v>
      </c>
      <c r="W41" t="s">
        <v>176</v>
      </c>
      <c r="X41" s="5" t="s">
        <v>82</v>
      </c>
      <c r="Z41" t="s">
        <v>0</v>
      </c>
      <c r="AA41" t="s">
        <v>7</v>
      </c>
      <c r="AB41" t="s">
        <v>3</v>
      </c>
      <c r="AC41" s="5" t="s">
        <v>82</v>
      </c>
      <c r="AE41" t="s">
        <v>99</v>
      </c>
      <c r="AF41" s="5" t="s">
        <v>81</v>
      </c>
      <c r="AH41" t="s">
        <v>98</v>
      </c>
      <c r="AI41" s="5" t="s">
        <v>81</v>
      </c>
      <c r="AK41" t="s">
        <v>97</v>
      </c>
      <c r="AL41" s="5" t="s">
        <v>80</v>
      </c>
      <c r="AN41" t="s">
        <v>96</v>
      </c>
      <c r="AO41" s="5" t="s">
        <v>81</v>
      </c>
      <c r="AQ41" t="s">
        <v>95</v>
      </c>
      <c r="AR41" s="5" t="s">
        <v>88</v>
      </c>
      <c r="AT41" t="s">
        <v>94</v>
      </c>
      <c r="AU41" s="5" t="s">
        <v>88</v>
      </c>
      <c r="AW41" t="s">
        <v>93</v>
      </c>
      <c r="AX41" s="5" t="s">
        <v>91</v>
      </c>
      <c r="AZ41" t="s">
        <v>87</v>
      </c>
      <c r="BA41" s="5" t="s">
        <v>80</v>
      </c>
      <c r="BC41" t="s">
        <v>8</v>
      </c>
      <c r="BD41" t="s">
        <v>9</v>
      </c>
      <c r="BE41" t="s">
        <v>10</v>
      </c>
      <c r="BF41" t="s">
        <v>11</v>
      </c>
      <c r="BG41" s="5" t="s">
        <v>83</v>
      </c>
      <c r="BI41" t="s">
        <v>84</v>
      </c>
      <c r="BJ41" s="5" t="s">
        <v>83</v>
      </c>
      <c r="BL41" t="s">
        <v>1</v>
      </c>
      <c r="BM41" t="s">
        <v>12</v>
      </c>
      <c r="BN41" s="5" t="s">
        <v>78</v>
      </c>
      <c r="BO41" t="s">
        <v>4</v>
      </c>
      <c r="BP41" s="5" t="s">
        <v>70</v>
      </c>
      <c r="BQ41" t="s">
        <v>177</v>
      </c>
      <c r="BR41" t="s">
        <v>154</v>
      </c>
      <c r="BS41" s="5" t="s">
        <v>156</v>
      </c>
      <c r="BT41" t="s">
        <v>178</v>
      </c>
      <c r="BU41" s="5" t="s">
        <v>160</v>
      </c>
      <c r="BV41" t="s">
        <v>179</v>
      </c>
      <c r="BW41" s="5" t="s">
        <v>161</v>
      </c>
      <c r="BX41" t="s">
        <v>180</v>
      </c>
      <c r="BY41" s="5" t="s">
        <v>158</v>
      </c>
      <c r="BZ41" t="s">
        <v>181</v>
      </c>
      <c r="CA41" s="5" t="s">
        <v>158</v>
      </c>
      <c r="CC41" t="s">
        <v>2</v>
      </c>
      <c r="CD41" t="s">
        <v>13</v>
      </c>
      <c r="CE41" s="5" t="s">
        <v>59</v>
      </c>
      <c r="CG41" t="s">
        <v>56</v>
      </c>
      <c r="CH41" s="5" t="s">
        <v>54</v>
      </c>
    </row>
    <row r="42" spans="1:88" x14ac:dyDescent="0.3">
      <c r="A42" t="s">
        <v>162</v>
      </c>
      <c r="B42" s="5" t="s">
        <v>163</v>
      </c>
      <c r="C42" t="s">
        <v>165</v>
      </c>
      <c r="D42" s="5" t="s">
        <v>168</v>
      </c>
      <c r="E42" t="s">
        <v>171</v>
      </c>
      <c r="F42" s="5" t="s">
        <v>134</v>
      </c>
      <c r="G42" t="s">
        <v>172</v>
      </c>
      <c r="H42" s="5" t="s">
        <v>173</v>
      </c>
      <c r="I42" t="s">
        <v>5</v>
      </c>
      <c r="J42" t="s">
        <v>6</v>
      </c>
      <c r="K42" t="s">
        <v>175</v>
      </c>
      <c r="L42" s="5" t="s">
        <v>83</v>
      </c>
      <c r="N42" t="s">
        <v>104</v>
      </c>
      <c r="O42" s="5" t="s">
        <v>83</v>
      </c>
      <c r="Q42" t="s">
        <v>103</v>
      </c>
      <c r="R42" s="5" t="s">
        <v>83</v>
      </c>
      <c r="T42" t="s">
        <v>102</v>
      </c>
      <c r="U42" s="5" t="s">
        <v>83</v>
      </c>
      <c r="W42" t="s">
        <v>176</v>
      </c>
      <c r="X42" s="5" t="s">
        <v>82</v>
      </c>
      <c r="Z42" t="s">
        <v>0</v>
      </c>
      <c r="AA42" t="s">
        <v>7</v>
      </c>
      <c r="AB42" t="s">
        <v>3</v>
      </c>
      <c r="AC42" s="5" t="s">
        <v>83</v>
      </c>
      <c r="AE42" t="s">
        <v>99</v>
      </c>
      <c r="AF42" s="5" t="s">
        <v>83</v>
      </c>
      <c r="AH42" t="s">
        <v>98</v>
      </c>
      <c r="AI42" s="5" t="s">
        <v>83</v>
      </c>
      <c r="AK42" t="s">
        <v>97</v>
      </c>
      <c r="AL42" s="5" t="s">
        <v>83</v>
      </c>
      <c r="AN42" t="s">
        <v>96</v>
      </c>
      <c r="AO42" s="5" t="s">
        <v>83</v>
      </c>
      <c r="AQ42" t="s">
        <v>95</v>
      </c>
      <c r="AR42" s="5" t="s">
        <v>91</v>
      </c>
      <c r="AT42" t="s">
        <v>94</v>
      </c>
      <c r="AU42" s="5" t="s">
        <v>91</v>
      </c>
      <c r="AW42" t="s">
        <v>93</v>
      </c>
      <c r="AX42" s="5" t="s">
        <v>92</v>
      </c>
      <c r="AZ42" t="s">
        <v>87</v>
      </c>
      <c r="BA42" s="5" t="s">
        <v>83</v>
      </c>
      <c r="BC42" t="s">
        <v>8</v>
      </c>
      <c r="BD42" t="s">
        <v>9</v>
      </c>
      <c r="BE42" t="s">
        <v>10</v>
      </c>
      <c r="BF42" t="s">
        <v>11</v>
      </c>
      <c r="BG42" s="5" t="s">
        <v>81</v>
      </c>
      <c r="BI42" t="s">
        <v>84</v>
      </c>
      <c r="BJ42" s="5" t="s">
        <v>82</v>
      </c>
      <c r="BL42" t="s">
        <v>1</v>
      </c>
      <c r="BM42" t="s">
        <v>12</v>
      </c>
      <c r="BN42" s="5" t="s">
        <v>76</v>
      </c>
      <c r="BO42" t="s">
        <v>4</v>
      </c>
      <c r="BP42" s="5" t="s">
        <v>70</v>
      </c>
      <c r="BQ42" t="s">
        <v>177</v>
      </c>
      <c r="BR42" t="s">
        <v>154</v>
      </c>
      <c r="BS42" s="5" t="s">
        <v>155</v>
      </c>
      <c r="BT42" t="s">
        <v>178</v>
      </c>
      <c r="BU42" s="5" t="s">
        <v>159</v>
      </c>
      <c r="BV42" t="s">
        <v>179</v>
      </c>
      <c r="BW42" s="5" t="s">
        <v>161</v>
      </c>
      <c r="BX42" t="s">
        <v>180</v>
      </c>
      <c r="BY42" s="5" t="s">
        <v>161</v>
      </c>
      <c r="BZ42" t="s">
        <v>181</v>
      </c>
      <c r="CA42" s="5" t="s">
        <v>161</v>
      </c>
      <c r="CC42" t="s">
        <v>2</v>
      </c>
      <c r="CD42" t="s">
        <v>13</v>
      </c>
      <c r="CE42" s="5" t="s">
        <v>59</v>
      </c>
      <c r="CG42" t="s">
        <v>56</v>
      </c>
      <c r="CH42" s="5" t="s">
        <v>55</v>
      </c>
      <c r="CJ42" t="s">
        <v>28</v>
      </c>
    </row>
    <row r="43" spans="1:88" x14ac:dyDescent="0.3">
      <c r="A43" t="s">
        <v>162</v>
      </c>
      <c r="B43" s="5" t="s">
        <v>163</v>
      </c>
      <c r="C43" t="s">
        <v>165</v>
      </c>
      <c r="D43" s="5" t="s">
        <v>167</v>
      </c>
      <c r="E43" t="s">
        <v>171</v>
      </c>
      <c r="F43" s="5" t="s">
        <v>134</v>
      </c>
      <c r="G43" t="s">
        <v>172</v>
      </c>
      <c r="H43" s="5" t="s">
        <v>173</v>
      </c>
      <c r="I43" t="s">
        <v>5</v>
      </c>
      <c r="J43" t="s">
        <v>6</v>
      </c>
      <c r="K43" t="s">
        <v>175</v>
      </c>
      <c r="L43" s="5" t="s">
        <v>82</v>
      </c>
      <c r="N43" t="s">
        <v>104</v>
      </c>
      <c r="O43" s="5" t="s">
        <v>83</v>
      </c>
      <c r="Q43" t="s">
        <v>103</v>
      </c>
      <c r="R43" s="5" t="s">
        <v>83</v>
      </c>
      <c r="T43" t="s">
        <v>102</v>
      </c>
      <c r="U43" s="5" t="s">
        <v>83</v>
      </c>
      <c r="W43" t="s">
        <v>176</v>
      </c>
      <c r="X43" s="5" t="s">
        <v>83</v>
      </c>
      <c r="Z43" t="s">
        <v>0</v>
      </c>
      <c r="AA43" t="s">
        <v>7</v>
      </c>
      <c r="AB43" t="s">
        <v>3</v>
      </c>
      <c r="AC43" s="5" t="s">
        <v>83</v>
      </c>
      <c r="AE43" t="s">
        <v>99</v>
      </c>
      <c r="AF43" s="5" t="s">
        <v>83</v>
      </c>
      <c r="AH43" t="s">
        <v>98</v>
      </c>
      <c r="AI43" s="5" t="s">
        <v>83</v>
      </c>
      <c r="AK43" t="s">
        <v>97</v>
      </c>
      <c r="AL43" s="5" t="s">
        <v>83</v>
      </c>
      <c r="AN43" t="s">
        <v>96</v>
      </c>
      <c r="AO43" s="5" t="s">
        <v>83</v>
      </c>
      <c r="AQ43" t="s">
        <v>95</v>
      </c>
      <c r="AR43" s="5" t="s">
        <v>92</v>
      </c>
      <c r="AT43" t="s">
        <v>94</v>
      </c>
      <c r="AU43" s="5" t="s">
        <v>92</v>
      </c>
      <c r="AW43" t="s">
        <v>93</v>
      </c>
      <c r="AX43" s="5" t="s">
        <v>92</v>
      </c>
      <c r="AZ43" t="s">
        <v>87</v>
      </c>
      <c r="BA43" s="5" t="s">
        <v>83</v>
      </c>
      <c r="BC43" t="s">
        <v>8</v>
      </c>
      <c r="BD43" t="s">
        <v>9</v>
      </c>
      <c r="BE43" t="s">
        <v>10</v>
      </c>
      <c r="BF43" t="s">
        <v>11</v>
      </c>
      <c r="BG43" s="5" t="s">
        <v>82</v>
      </c>
      <c r="BI43" t="s">
        <v>84</v>
      </c>
      <c r="BJ43" s="5" t="s">
        <v>83</v>
      </c>
      <c r="BL43" t="s">
        <v>1</v>
      </c>
      <c r="BM43" t="s">
        <v>12</v>
      </c>
      <c r="BN43" s="5" t="s">
        <v>76</v>
      </c>
      <c r="BO43" t="s">
        <v>4</v>
      </c>
      <c r="BP43" s="5" t="s">
        <v>72</v>
      </c>
      <c r="BQ43" t="s">
        <v>177</v>
      </c>
      <c r="BR43" t="s">
        <v>154</v>
      </c>
      <c r="BS43" s="5" t="s">
        <v>155</v>
      </c>
      <c r="BT43" t="s">
        <v>178</v>
      </c>
      <c r="BU43" s="5" t="s">
        <v>159</v>
      </c>
      <c r="BV43" t="s">
        <v>179</v>
      </c>
      <c r="BW43" s="5" t="s">
        <v>161</v>
      </c>
      <c r="BX43" t="s">
        <v>180</v>
      </c>
      <c r="BY43" s="5" t="s">
        <v>161</v>
      </c>
      <c r="BZ43" t="s">
        <v>181</v>
      </c>
      <c r="CA43" s="5" t="s">
        <v>161</v>
      </c>
      <c r="CC43" t="s">
        <v>2</v>
      </c>
      <c r="CD43" t="s">
        <v>13</v>
      </c>
      <c r="CE43" s="5" t="s">
        <v>60</v>
      </c>
      <c r="CG43" t="s">
        <v>56</v>
      </c>
      <c r="CH43" s="5" t="s">
        <v>55</v>
      </c>
    </row>
    <row r="44" spans="1:88" x14ac:dyDescent="0.3">
      <c r="A44" t="s">
        <v>162</v>
      </c>
      <c r="B44" s="5" t="s">
        <v>163</v>
      </c>
      <c r="C44" t="s">
        <v>165</v>
      </c>
      <c r="D44" s="5" t="s">
        <v>167</v>
      </c>
      <c r="E44" t="s">
        <v>171</v>
      </c>
      <c r="F44" s="5" t="s">
        <v>134</v>
      </c>
      <c r="G44" t="s">
        <v>172</v>
      </c>
      <c r="H44" s="5" t="s">
        <v>173</v>
      </c>
      <c r="I44" t="s">
        <v>5</v>
      </c>
      <c r="J44" t="s">
        <v>6</v>
      </c>
      <c r="K44" t="s">
        <v>175</v>
      </c>
      <c r="L44" s="5" t="s">
        <v>83</v>
      </c>
      <c r="N44" t="s">
        <v>104</v>
      </c>
      <c r="O44" s="5" t="s">
        <v>83</v>
      </c>
      <c r="Q44" t="s">
        <v>103</v>
      </c>
      <c r="R44" s="5" t="s">
        <v>83</v>
      </c>
      <c r="T44" t="s">
        <v>102</v>
      </c>
      <c r="U44" s="5" t="s">
        <v>83</v>
      </c>
      <c r="W44" t="s">
        <v>176</v>
      </c>
      <c r="X44" s="5" t="s">
        <v>83</v>
      </c>
      <c r="Z44" t="s">
        <v>0</v>
      </c>
      <c r="AA44" t="s">
        <v>7</v>
      </c>
      <c r="AB44" t="s">
        <v>3</v>
      </c>
      <c r="AC44" s="5" t="s">
        <v>83</v>
      </c>
      <c r="AE44" t="s">
        <v>99</v>
      </c>
      <c r="AF44" s="5" t="s">
        <v>83</v>
      </c>
      <c r="AH44" t="s">
        <v>98</v>
      </c>
      <c r="AI44" s="5" t="s">
        <v>83</v>
      </c>
      <c r="AK44" t="s">
        <v>97</v>
      </c>
      <c r="AL44" s="5" t="s">
        <v>83</v>
      </c>
      <c r="AN44" t="s">
        <v>96</v>
      </c>
      <c r="AO44" s="5" t="s">
        <v>83</v>
      </c>
      <c r="AQ44" t="s">
        <v>95</v>
      </c>
      <c r="AR44" s="5" t="s">
        <v>92</v>
      </c>
      <c r="AT44" t="s">
        <v>94</v>
      </c>
      <c r="AU44" s="5" t="s">
        <v>92</v>
      </c>
      <c r="AW44" t="s">
        <v>93</v>
      </c>
      <c r="AX44" s="5" t="s">
        <v>92</v>
      </c>
      <c r="AZ44" t="s">
        <v>87</v>
      </c>
      <c r="BA44" s="5" t="s">
        <v>83</v>
      </c>
      <c r="BC44" t="s">
        <v>8</v>
      </c>
      <c r="BD44" t="s">
        <v>9</v>
      </c>
      <c r="BE44" t="s">
        <v>10</v>
      </c>
      <c r="BF44" t="s">
        <v>11</v>
      </c>
      <c r="BG44" s="5" t="s">
        <v>83</v>
      </c>
      <c r="BI44" t="s">
        <v>84</v>
      </c>
      <c r="BJ44" s="5" t="s">
        <v>83</v>
      </c>
      <c r="BL44" t="s">
        <v>1</v>
      </c>
      <c r="BM44" t="s">
        <v>12</v>
      </c>
      <c r="BN44" s="5" t="s">
        <v>77</v>
      </c>
      <c r="BO44" t="s">
        <v>4</v>
      </c>
      <c r="BP44" s="5" t="s">
        <v>73</v>
      </c>
      <c r="BQ44" t="s">
        <v>177</v>
      </c>
      <c r="BR44" t="s">
        <v>154</v>
      </c>
      <c r="BS44" s="5" t="s">
        <v>155</v>
      </c>
      <c r="BT44" t="s">
        <v>178</v>
      </c>
      <c r="BU44" s="5" t="s">
        <v>159</v>
      </c>
      <c r="BV44" t="s">
        <v>179</v>
      </c>
      <c r="BW44" s="5" t="s">
        <v>161</v>
      </c>
      <c r="BX44" t="s">
        <v>180</v>
      </c>
      <c r="BY44" s="5" t="s">
        <v>161</v>
      </c>
      <c r="BZ44" t="s">
        <v>181</v>
      </c>
      <c r="CA44" s="5" t="s">
        <v>161</v>
      </c>
      <c r="CC44" t="s">
        <v>2</v>
      </c>
      <c r="CD44" t="s">
        <v>13</v>
      </c>
      <c r="CE44" s="5" t="s">
        <v>60</v>
      </c>
      <c r="CG44" t="s">
        <v>56</v>
      </c>
      <c r="CH44" s="5" t="s">
        <v>55</v>
      </c>
    </row>
    <row r="45" spans="1:88" x14ac:dyDescent="0.3">
      <c r="A45" t="s">
        <v>162</v>
      </c>
      <c r="B45" s="5" t="s">
        <v>163</v>
      </c>
      <c r="C45" t="s">
        <v>165</v>
      </c>
      <c r="D45" s="5" t="s">
        <v>168</v>
      </c>
      <c r="E45" t="s">
        <v>171</v>
      </c>
      <c r="F45" s="5" t="s">
        <v>134</v>
      </c>
      <c r="G45" t="s">
        <v>172</v>
      </c>
      <c r="H45" s="5" t="s">
        <v>173</v>
      </c>
      <c r="I45" t="s">
        <v>5</v>
      </c>
      <c r="J45" t="s">
        <v>6</v>
      </c>
      <c r="K45" t="s">
        <v>175</v>
      </c>
      <c r="L45" s="5" t="s">
        <v>83</v>
      </c>
      <c r="N45" t="s">
        <v>104</v>
      </c>
      <c r="O45" s="5" t="s">
        <v>83</v>
      </c>
      <c r="Q45" t="s">
        <v>103</v>
      </c>
      <c r="R45" s="5" t="s">
        <v>83</v>
      </c>
      <c r="T45" t="s">
        <v>102</v>
      </c>
      <c r="U45" s="5" t="s">
        <v>83</v>
      </c>
      <c r="W45" t="s">
        <v>176</v>
      </c>
      <c r="X45" s="5" t="s">
        <v>83</v>
      </c>
      <c r="Z45" t="s">
        <v>0</v>
      </c>
      <c r="AA45" t="s">
        <v>7</v>
      </c>
      <c r="AB45" t="s">
        <v>3</v>
      </c>
      <c r="AC45" s="5" t="s">
        <v>83</v>
      </c>
      <c r="AE45" t="s">
        <v>99</v>
      </c>
      <c r="AF45" s="5" t="s">
        <v>83</v>
      </c>
      <c r="AH45" t="s">
        <v>98</v>
      </c>
      <c r="AI45" s="5" t="s">
        <v>83</v>
      </c>
      <c r="AK45" t="s">
        <v>97</v>
      </c>
      <c r="AL45" s="5" t="s">
        <v>83</v>
      </c>
      <c r="AN45" t="s">
        <v>96</v>
      </c>
      <c r="AO45" s="5" t="s">
        <v>83</v>
      </c>
      <c r="AQ45" t="s">
        <v>95</v>
      </c>
      <c r="AR45" s="5" t="s">
        <v>92</v>
      </c>
      <c r="AT45" t="s">
        <v>94</v>
      </c>
      <c r="AU45" s="5" t="s">
        <v>92</v>
      </c>
      <c r="AW45" t="s">
        <v>93</v>
      </c>
      <c r="AX45" s="5" t="s">
        <v>92</v>
      </c>
      <c r="AZ45" t="s">
        <v>87</v>
      </c>
      <c r="BA45" s="5" t="s">
        <v>83</v>
      </c>
      <c r="BC45" t="s">
        <v>8</v>
      </c>
      <c r="BD45" t="s">
        <v>9</v>
      </c>
      <c r="BE45" t="s">
        <v>10</v>
      </c>
      <c r="BF45" t="s">
        <v>11</v>
      </c>
      <c r="BG45" s="5" t="s">
        <v>83</v>
      </c>
      <c r="BI45" t="s">
        <v>84</v>
      </c>
      <c r="BJ45" s="5" t="s">
        <v>83</v>
      </c>
      <c r="BL45" t="s">
        <v>1</v>
      </c>
      <c r="BM45" t="s">
        <v>12</v>
      </c>
      <c r="BN45" s="5" t="s">
        <v>78</v>
      </c>
      <c r="BO45" t="s">
        <v>4</v>
      </c>
      <c r="BP45" s="5" t="s">
        <v>70</v>
      </c>
      <c r="BQ45" t="s">
        <v>177</v>
      </c>
      <c r="BR45" t="s">
        <v>154</v>
      </c>
      <c r="BS45" s="5" t="s">
        <v>155</v>
      </c>
      <c r="BT45" t="s">
        <v>178</v>
      </c>
      <c r="BU45" s="5" t="s">
        <v>159</v>
      </c>
      <c r="BV45" t="s">
        <v>179</v>
      </c>
      <c r="BW45" s="5" t="s">
        <v>161</v>
      </c>
      <c r="BX45" t="s">
        <v>180</v>
      </c>
      <c r="BY45" s="5" t="s">
        <v>161</v>
      </c>
      <c r="BZ45" t="s">
        <v>181</v>
      </c>
      <c r="CA45" s="5" t="s">
        <v>161</v>
      </c>
      <c r="CC45" t="s">
        <v>2</v>
      </c>
      <c r="CD45" t="s">
        <v>13</v>
      </c>
      <c r="CE45" s="5" t="s">
        <v>60</v>
      </c>
      <c r="CG45" t="s">
        <v>56</v>
      </c>
      <c r="CH45" s="5" t="s">
        <v>55</v>
      </c>
      <c r="CJ45" t="s">
        <v>29</v>
      </c>
    </row>
    <row r="46" spans="1:88" x14ac:dyDescent="0.3">
      <c r="A46" t="s">
        <v>162</v>
      </c>
      <c r="B46" s="5" t="s">
        <v>163</v>
      </c>
      <c r="C46" t="s">
        <v>165</v>
      </c>
      <c r="D46" s="5" t="s">
        <v>167</v>
      </c>
      <c r="E46" t="s">
        <v>171</v>
      </c>
      <c r="F46" s="5" t="s">
        <v>134</v>
      </c>
      <c r="G46" t="s">
        <v>172</v>
      </c>
      <c r="H46" s="5" t="s">
        <v>173</v>
      </c>
      <c r="I46" t="s">
        <v>5</v>
      </c>
      <c r="J46" t="s">
        <v>6</v>
      </c>
      <c r="K46" t="s">
        <v>175</v>
      </c>
      <c r="L46" s="5" t="s">
        <v>83</v>
      </c>
      <c r="N46" t="s">
        <v>104</v>
      </c>
      <c r="O46" s="5" t="s">
        <v>83</v>
      </c>
      <c r="Q46" t="s">
        <v>103</v>
      </c>
      <c r="R46" s="5" t="s">
        <v>83</v>
      </c>
      <c r="T46" t="s">
        <v>102</v>
      </c>
      <c r="U46" s="5" t="s">
        <v>83</v>
      </c>
      <c r="W46" t="s">
        <v>176</v>
      </c>
      <c r="X46" s="5" t="s">
        <v>83</v>
      </c>
      <c r="Z46" t="s">
        <v>0</v>
      </c>
      <c r="AA46" t="s">
        <v>7</v>
      </c>
      <c r="AB46" t="s">
        <v>3</v>
      </c>
      <c r="AC46" s="5" t="s">
        <v>83</v>
      </c>
      <c r="AE46" t="s">
        <v>99</v>
      </c>
      <c r="AF46" s="5" t="s">
        <v>82</v>
      </c>
      <c r="AH46" t="s">
        <v>98</v>
      </c>
      <c r="AI46" s="5" t="s">
        <v>82</v>
      </c>
      <c r="AK46" t="s">
        <v>97</v>
      </c>
      <c r="AL46" s="5" t="s">
        <v>82</v>
      </c>
      <c r="AN46" t="s">
        <v>96</v>
      </c>
      <c r="AO46" s="5" t="s">
        <v>82</v>
      </c>
      <c r="AQ46" t="s">
        <v>95</v>
      </c>
      <c r="AR46" s="5" t="s">
        <v>91</v>
      </c>
      <c r="AT46" t="s">
        <v>94</v>
      </c>
      <c r="AU46" s="5" t="s">
        <v>91</v>
      </c>
      <c r="AW46" t="s">
        <v>93</v>
      </c>
      <c r="AX46" s="5" t="s">
        <v>91</v>
      </c>
      <c r="AZ46" t="s">
        <v>87</v>
      </c>
      <c r="BA46" s="5" t="s">
        <v>82</v>
      </c>
      <c r="BC46" t="s">
        <v>8</v>
      </c>
      <c r="BD46" t="s">
        <v>9</v>
      </c>
      <c r="BE46" t="s">
        <v>10</v>
      </c>
      <c r="BF46" t="s">
        <v>11</v>
      </c>
      <c r="BG46" s="5" t="s">
        <v>83</v>
      </c>
      <c r="BI46" t="s">
        <v>84</v>
      </c>
      <c r="BJ46" s="5" t="s">
        <v>83</v>
      </c>
      <c r="BL46" t="s">
        <v>1</v>
      </c>
      <c r="BM46" t="s">
        <v>12</v>
      </c>
      <c r="BN46" s="5" t="s">
        <v>76</v>
      </c>
      <c r="BO46" t="s">
        <v>4</v>
      </c>
      <c r="BP46" s="5" t="s">
        <v>72</v>
      </c>
      <c r="BQ46" t="s">
        <v>177</v>
      </c>
      <c r="BR46" t="s">
        <v>154</v>
      </c>
      <c r="BS46" s="5" t="s">
        <v>155</v>
      </c>
      <c r="BT46" t="s">
        <v>178</v>
      </c>
      <c r="BU46" s="5" t="s">
        <v>159</v>
      </c>
      <c r="BV46" t="s">
        <v>179</v>
      </c>
      <c r="BW46" s="5" t="s">
        <v>158</v>
      </c>
      <c r="BX46" t="s">
        <v>180</v>
      </c>
      <c r="BY46" s="5" t="s">
        <v>161</v>
      </c>
      <c r="BZ46" t="s">
        <v>181</v>
      </c>
      <c r="CA46" s="5" t="s">
        <v>161</v>
      </c>
      <c r="CC46" t="s">
        <v>2</v>
      </c>
      <c r="CD46" t="s">
        <v>13</v>
      </c>
      <c r="CE46" s="5" t="s">
        <v>60</v>
      </c>
      <c r="CG46" t="s">
        <v>56</v>
      </c>
      <c r="CH46" s="5" t="s">
        <v>55</v>
      </c>
    </row>
    <row r="47" spans="1:88" x14ac:dyDescent="0.3">
      <c r="A47" t="s">
        <v>162</v>
      </c>
      <c r="B47" s="5" t="s">
        <v>163</v>
      </c>
      <c r="C47" t="s">
        <v>165</v>
      </c>
      <c r="D47" s="5" t="s">
        <v>168</v>
      </c>
      <c r="E47" t="s">
        <v>171</v>
      </c>
      <c r="F47" s="5" t="s">
        <v>134</v>
      </c>
      <c r="G47" t="s">
        <v>172</v>
      </c>
      <c r="H47" s="5" t="s">
        <v>173</v>
      </c>
      <c r="I47" t="s">
        <v>5</v>
      </c>
      <c r="J47" t="s">
        <v>6</v>
      </c>
      <c r="K47" t="s">
        <v>175</v>
      </c>
      <c r="L47" s="5" t="s">
        <v>82</v>
      </c>
      <c r="N47" t="s">
        <v>104</v>
      </c>
      <c r="O47" s="5" t="s">
        <v>83</v>
      </c>
      <c r="Q47" t="s">
        <v>103</v>
      </c>
      <c r="R47" s="5" t="s">
        <v>82</v>
      </c>
      <c r="T47" t="s">
        <v>102</v>
      </c>
      <c r="U47" s="5" t="s">
        <v>82</v>
      </c>
      <c r="W47" t="s">
        <v>176</v>
      </c>
      <c r="X47" s="5" t="s">
        <v>82</v>
      </c>
      <c r="Z47" t="s">
        <v>0</v>
      </c>
      <c r="AA47" t="s">
        <v>7</v>
      </c>
      <c r="AB47" t="s">
        <v>3</v>
      </c>
      <c r="AC47" s="5" t="s">
        <v>82</v>
      </c>
      <c r="AE47" t="s">
        <v>99</v>
      </c>
      <c r="AF47" s="5" t="s">
        <v>82</v>
      </c>
      <c r="AH47" t="s">
        <v>98</v>
      </c>
      <c r="AI47" s="5" t="s">
        <v>82</v>
      </c>
      <c r="AK47" t="s">
        <v>97</v>
      </c>
      <c r="AL47" s="5" t="s">
        <v>81</v>
      </c>
      <c r="AN47" t="s">
        <v>96</v>
      </c>
      <c r="AO47" s="5" t="s">
        <v>82</v>
      </c>
      <c r="AQ47" t="s">
        <v>95</v>
      </c>
      <c r="AR47" s="5" t="s">
        <v>91</v>
      </c>
      <c r="AT47" t="s">
        <v>94</v>
      </c>
      <c r="AU47" s="5" t="s">
        <v>88</v>
      </c>
      <c r="AW47" t="s">
        <v>93</v>
      </c>
      <c r="AX47" s="5" t="s">
        <v>88</v>
      </c>
      <c r="AZ47" t="s">
        <v>87</v>
      </c>
      <c r="BA47" s="5" t="s">
        <v>80</v>
      </c>
      <c r="BC47" t="s">
        <v>8</v>
      </c>
      <c r="BD47" t="s">
        <v>9</v>
      </c>
      <c r="BE47" t="s">
        <v>10</v>
      </c>
      <c r="BF47" t="s">
        <v>11</v>
      </c>
      <c r="BG47" s="5" t="s">
        <v>83</v>
      </c>
      <c r="BI47" t="s">
        <v>84</v>
      </c>
      <c r="BJ47" s="5" t="s">
        <v>83</v>
      </c>
      <c r="BL47" t="s">
        <v>1</v>
      </c>
      <c r="BM47" t="s">
        <v>12</v>
      </c>
      <c r="BN47" s="5" t="s">
        <v>76</v>
      </c>
      <c r="BO47" t="s">
        <v>4</v>
      </c>
      <c r="BP47" s="5" t="s">
        <v>72</v>
      </c>
      <c r="BQ47" t="s">
        <v>177</v>
      </c>
      <c r="BR47" t="s">
        <v>154</v>
      </c>
      <c r="BS47" s="5" t="s">
        <v>156</v>
      </c>
      <c r="BT47" t="s">
        <v>178</v>
      </c>
      <c r="BU47" s="5" t="s">
        <v>158</v>
      </c>
      <c r="BV47" t="s">
        <v>179</v>
      </c>
      <c r="BW47" s="5" t="s">
        <v>160</v>
      </c>
      <c r="BX47" t="s">
        <v>180</v>
      </c>
      <c r="BY47" s="5" t="s">
        <v>161</v>
      </c>
      <c r="BZ47" t="s">
        <v>181</v>
      </c>
      <c r="CA47" s="5" t="s">
        <v>51</v>
      </c>
      <c r="CC47" t="s">
        <v>2</v>
      </c>
      <c r="CD47" t="s">
        <v>13</v>
      </c>
      <c r="CE47" s="5" t="s">
        <v>59</v>
      </c>
      <c r="CG47" t="s">
        <v>56</v>
      </c>
      <c r="CH47" s="5" t="s">
        <v>54</v>
      </c>
    </row>
    <row r="48" spans="1:88" x14ac:dyDescent="0.3">
      <c r="A48" t="s">
        <v>162</v>
      </c>
      <c r="B48" s="5" t="s">
        <v>163</v>
      </c>
      <c r="C48" t="s">
        <v>165</v>
      </c>
      <c r="D48" s="5" t="s">
        <v>168</v>
      </c>
      <c r="E48" t="s">
        <v>171</v>
      </c>
      <c r="F48" s="5" t="s">
        <v>134</v>
      </c>
      <c r="G48" t="s">
        <v>172</v>
      </c>
      <c r="H48" s="5" t="s">
        <v>173</v>
      </c>
      <c r="I48" t="s">
        <v>5</v>
      </c>
      <c r="J48" t="s">
        <v>6</v>
      </c>
      <c r="K48" t="s">
        <v>175</v>
      </c>
      <c r="L48" s="5" t="s">
        <v>83</v>
      </c>
      <c r="N48" t="s">
        <v>104</v>
      </c>
      <c r="O48" s="5" t="s">
        <v>83</v>
      </c>
      <c r="Q48" t="s">
        <v>103</v>
      </c>
      <c r="R48" s="5" t="s">
        <v>83</v>
      </c>
      <c r="T48" t="s">
        <v>102</v>
      </c>
      <c r="U48" s="5" t="s">
        <v>83</v>
      </c>
      <c r="W48" t="s">
        <v>176</v>
      </c>
      <c r="X48" s="5" t="s">
        <v>83</v>
      </c>
      <c r="Z48" t="s">
        <v>0</v>
      </c>
      <c r="AA48" t="s">
        <v>7</v>
      </c>
      <c r="AB48" t="s">
        <v>3</v>
      </c>
      <c r="AC48" s="5" t="s">
        <v>83</v>
      </c>
      <c r="AE48" t="s">
        <v>99</v>
      </c>
      <c r="AF48" s="5" t="s">
        <v>83</v>
      </c>
      <c r="AH48" t="s">
        <v>98</v>
      </c>
      <c r="AI48" s="5" t="s">
        <v>83</v>
      </c>
      <c r="AK48" t="s">
        <v>97</v>
      </c>
      <c r="AL48" s="5" t="s">
        <v>83</v>
      </c>
      <c r="AN48" t="s">
        <v>96</v>
      </c>
      <c r="AO48" s="5" t="s">
        <v>83</v>
      </c>
      <c r="AQ48" t="s">
        <v>95</v>
      </c>
      <c r="AR48" s="5" t="s">
        <v>92</v>
      </c>
      <c r="AT48" t="s">
        <v>94</v>
      </c>
      <c r="AU48" s="5" t="s">
        <v>92</v>
      </c>
      <c r="AW48" t="s">
        <v>93</v>
      </c>
      <c r="AX48" s="5" t="s">
        <v>92</v>
      </c>
      <c r="AZ48" t="s">
        <v>87</v>
      </c>
      <c r="BA48" s="5" t="s">
        <v>83</v>
      </c>
      <c r="BC48" t="s">
        <v>8</v>
      </c>
      <c r="BD48" t="s">
        <v>9</v>
      </c>
      <c r="BE48" t="s">
        <v>10</v>
      </c>
      <c r="BF48" t="s">
        <v>11</v>
      </c>
      <c r="BG48" s="5" t="s">
        <v>83</v>
      </c>
      <c r="BI48" t="s">
        <v>84</v>
      </c>
      <c r="BJ48" s="5" t="s">
        <v>83</v>
      </c>
      <c r="BL48" t="s">
        <v>1</v>
      </c>
      <c r="BM48" t="s">
        <v>12</v>
      </c>
      <c r="BN48" s="5" t="s">
        <v>76</v>
      </c>
      <c r="BO48" t="s">
        <v>4</v>
      </c>
      <c r="BP48" s="5" t="s">
        <v>73</v>
      </c>
      <c r="BQ48" t="s">
        <v>177</v>
      </c>
      <c r="BR48" t="s">
        <v>154</v>
      </c>
      <c r="BS48" s="5" t="s">
        <v>155</v>
      </c>
      <c r="BT48" t="s">
        <v>178</v>
      </c>
      <c r="BU48" s="5" t="s">
        <v>159</v>
      </c>
      <c r="BV48" t="s">
        <v>179</v>
      </c>
      <c r="BW48" s="5" t="s">
        <v>161</v>
      </c>
      <c r="BX48" t="s">
        <v>180</v>
      </c>
      <c r="BY48" s="5" t="s">
        <v>161</v>
      </c>
      <c r="BZ48" t="s">
        <v>181</v>
      </c>
      <c r="CA48" s="5" t="s">
        <v>161</v>
      </c>
      <c r="CC48" t="s">
        <v>2</v>
      </c>
      <c r="CD48" t="s">
        <v>13</v>
      </c>
      <c r="CE48" s="5" t="s">
        <v>60</v>
      </c>
      <c r="CG48" t="s">
        <v>56</v>
      </c>
      <c r="CH48" s="5" t="s">
        <v>55</v>
      </c>
    </row>
    <row r="49" spans="1:88" x14ac:dyDescent="0.3">
      <c r="A49" t="s">
        <v>162</v>
      </c>
      <c r="B49" s="5" t="s">
        <v>164</v>
      </c>
      <c r="C49" t="s">
        <v>165</v>
      </c>
      <c r="D49" s="5" t="s">
        <v>167</v>
      </c>
      <c r="E49" t="s">
        <v>171</v>
      </c>
      <c r="F49" s="5" t="s">
        <v>134</v>
      </c>
      <c r="G49" t="s">
        <v>172</v>
      </c>
      <c r="H49" s="5" t="s">
        <v>173</v>
      </c>
      <c r="I49" t="s">
        <v>5</v>
      </c>
      <c r="J49" t="s">
        <v>6</v>
      </c>
      <c r="K49" t="s">
        <v>175</v>
      </c>
      <c r="L49" s="5" t="s">
        <v>82</v>
      </c>
      <c r="N49" t="s">
        <v>104</v>
      </c>
      <c r="O49" s="5" t="s">
        <v>82</v>
      </c>
      <c r="Q49" t="s">
        <v>103</v>
      </c>
      <c r="R49" s="5" t="s">
        <v>82</v>
      </c>
      <c r="T49" t="s">
        <v>102</v>
      </c>
      <c r="U49" s="5" t="s">
        <v>82</v>
      </c>
      <c r="W49" t="s">
        <v>176</v>
      </c>
      <c r="X49" s="5" t="s">
        <v>83</v>
      </c>
      <c r="Z49" t="s">
        <v>0</v>
      </c>
      <c r="AA49" t="s">
        <v>7</v>
      </c>
      <c r="AB49" t="s">
        <v>3</v>
      </c>
      <c r="AC49" s="5" t="s">
        <v>83</v>
      </c>
      <c r="AE49" t="s">
        <v>99</v>
      </c>
      <c r="AF49" s="5" t="s">
        <v>83</v>
      </c>
      <c r="AH49" t="s">
        <v>98</v>
      </c>
      <c r="AI49" s="5" t="s">
        <v>83</v>
      </c>
      <c r="AK49" t="s">
        <v>97</v>
      </c>
      <c r="AL49" s="5" t="s">
        <v>83</v>
      </c>
      <c r="AN49" t="s">
        <v>96</v>
      </c>
      <c r="AO49" s="5" t="s">
        <v>83</v>
      </c>
      <c r="AQ49" t="s">
        <v>95</v>
      </c>
      <c r="AR49" s="5" t="s">
        <v>92</v>
      </c>
      <c r="AT49" t="s">
        <v>94</v>
      </c>
      <c r="AU49" s="5" t="s">
        <v>92</v>
      </c>
      <c r="AW49" t="s">
        <v>93</v>
      </c>
      <c r="AX49" s="5" t="s">
        <v>92</v>
      </c>
      <c r="AZ49" t="s">
        <v>87</v>
      </c>
      <c r="BA49" s="5" t="s">
        <v>83</v>
      </c>
      <c r="BC49" t="s">
        <v>8</v>
      </c>
      <c r="BD49" t="s">
        <v>9</v>
      </c>
      <c r="BE49" t="s">
        <v>10</v>
      </c>
      <c r="BF49" t="s">
        <v>11</v>
      </c>
      <c r="BG49" s="5" t="s">
        <v>83</v>
      </c>
      <c r="BI49" t="s">
        <v>84</v>
      </c>
      <c r="BJ49" s="5" t="s">
        <v>83</v>
      </c>
      <c r="BL49" t="s">
        <v>1</v>
      </c>
      <c r="BM49" t="s">
        <v>12</v>
      </c>
      <c r="BN49" s="5" t="s">
        <v>76</v>
      </c>
      <c r="BO49" t="s">
        <v>4</v>
      </c>
      <c r="BP49" s="5" t="s">
        <v>73</v>
      </c>
      <c r="BQ49" t="s">
        <v>177</v>
      </c>
      <c r="BR49" t="s">
        <v>154</v>
      </c>
      <c r="BS49" s="5" t="s">
        <v>155</v>
      </c>
      <c r="BT49" t="s">
        <v>178</v>
      </c>
      <c r="BU49" s="5" t="s">
        <v>159</v>
      </c>
      <c r="BV49" t="s">
        <v>179</v>
      </c>
      <c r="BW49" s="5" t="s">
        <v>161</v>
      </c>
      <c r="BX49" t="s">
        <v>180</v>
      </c>
      <c r="BY49" s="5" t="s">
        <v>161</v>
      </c>
      <c r="BZ49" t="s">
        <v>181</v>
      </c>
      <c r="CA49" s="5" t="s">
        <v>161</v>
      </c>
      <c r="CC49" t="s">
        <v>2</v>
      </c>
      <c r="CD49" t="s">
        <v>13</v>
      </c>
      <c r="CE49" s="5" t="s">
        <v>60</v>
      </c>
      <c r="CG49" t="s">
        <v>56</v>
      </c>
      <c r="CH49" s="5" t="s">
        <v>55</v>
      </c>
    </row>
    <row r="50" spans="1:88" x14ac:dyDescent="0.3">
      <c r="A50" t="s">
        <v>162</v>
      </c>
      <c r="B50" s="5" t="s">
        <v>164</v>
      </c>
      <c r="C50" t="s">
        <v>165</v>
      </c>
      <c r="D50" s="5" t="s">
        <v>167</v>
      </c>
      <c r="E50" t="s">
        <v>171</v>
      </c>
      <c r="F50" s="5" t="s">
        <v>134</v>
      </c>
      <c r="G50" t="s">
        <v>172</v>
      </c>
      <c r="H50" s="5" t="s">
        <v>173</v>
      </c>
      <c r="I50" t="s">
        <v>5</v>
      </c>
      <c r="J50" t="s">
        <v>6</v>
      </c>
      <c r="K50" t="s">
        <v>175</v>
      </c>
      <c r="L50" s="5" t="s">
        <v>83</v>
      </c>
      <c r="N50" t="s">
        <v>104</v>
      </c>
      <c r="O50" s="5" t="s">
        <v>83</v>
      </c>
      <c r="Q50" t="s">
        <v>103</v>
      </c>
      <c r="R50" s="5" t="s">
        <v>83</v>
      </c>
      <c r="T50" t="s">
        <v>102</v>
      </c>
      <c r="U50" s="5" t="s">
        <v>83</v>
      </c>
      <c r="W50" t="s">
        <v>176</v>
      </c>
      <c r="X50" s="5" t="s">
        <v>83</v>
      </c>
      <c r="Z50" t="s">
        <v>0</v>
      </c>
      <c r="AA50" t="s">
        <v>7</v>
      </c>
      <c r="AB50" t="s">
        <v>3</v>
      </c>
      <c r="AC50" s="5" t="s">
        <v>83</v>
      </c>
      <c r="AE50" t="s">
        <v>99</v>
      </c>
      <c r="AF50" s="5" t="s">
        <v>83</v>
      </c>
      <c r="AH50" t="s">
        <v>98</v>
      </c>
      <c r="AI50" s="5" t="s">
        <v>83</v>
      </c>
      <c r="AK50" t="s">
        <v>97</v>
      </c>
      <c r="AL50" s="5" t="s">
        <v>83</v>
      </c>
      <c r="AN50" t="s">
        <v>96</v>
      </c>
      <c r="AO50" s="5" t="s">
        <v>83</v>
      </c>
      <c r="AQ50" t="s">
        <v>95</v>
      </c>
      <c r="AR50" s="5" t="s">
        <v>92</v>
      </c>
      <c r="AT50" t="s">
        <v>94</v>
      </c>
      <c r="AU50" s="5" t="s">
        <v>92</v>
      </c>
      <c r="AW50" t="s">
        <v>93</v>
      </c>
      <c r="AX50" s="5" t="s">
        <v>92</v>
      </c>
      <c r="AZ50" t="s">
        <v>87</v>
      </c>
      <c r="BA50" s="5" t="s">
        <v>83</v>
      </c>
      <c r="BC50" t="s">
        <v>8</v>
      </c>
      <c r="BD50" t="s">
        <v>9</v>
      </c>
      <c r="BE50" t="s">
        <v>10</v>
      </c>
      <c r="BF50" t="s">
        <v>11</v>
      </c>
      <c r="BG50" s="5" t="s">
        <v>83</v>
      </c>
      <c r="BI50" t="s">
        <v>84</v>
      </c>
      <c r="BJ50" s="5" t="s">
        <v>83</v>
      </c>
      <c r="BL50" t="s">
        <v>1</v>
      </c>
      <c r="BM50" t="s">
        <v>12</v>
      </c>
      <c r="BN50" s="5" t="s">
        <v>76</v>
      </c>
      <c r="BO50" t="s">
        <v>4</v>
      </c>
      <c r="BP50" s="5" t="s">
        <v>72</v>
      </c>
      <c r="BQ50" t="s">
        <v>177</v>
      </c>
      <c r="BR50" t="s">
        <v>154</v>
      </c>
      <c r="BS50" s="5" t="s">
        <v>155</v>
      </c>
      <c r="BT50" t="s">
        <v>178</v>
      </c>
      <c r="BU50" s="5" t="s">
        <v>159</v>
      </c>
      <c r="BV50" t="s">
        <v>179</v>
      </c>
      <c r="BW50" s="5" t="s">
        <v>161</v>
      </c>
      <c r="BX50" t="s">
        <v>180</v>
      </c>
      <c r="BY50" s="5" t="s">
        <v>161</v>
      </c>
      <c r="BZ50" t="s">
        <v>181</v>
      </c>
      <c r="CA50" s="5" t="s">
        <v>161</v>
      </c>
      <c r="CC50" t="s">
        <v>2</v>
      </c>
      <c r="CD50" t="s">
        <v>13</v>
      </c>
      <c r="CE50" s="5" t="s">
        <v>60</v>
      </c>
      <c r="CG50" t="s">
        <v>56</v>
      </c>
      <c r="CH50" s="5" t="s">
        <v>55</v>
      </c>
    </row>
    <row r="51" spans="1:88" x14ac:dyDescent="0.3">
      <c r="A51" t="s">
        <v>162</v>
      </c>
      <c r="B51" s="5" t="s">
        <v>163</v>
      </c>
      <c r="C51" t="s">
        <v>165</v>
      </c>
      <c r="D51" s="5" t="s">
        <v>168</v>
      </c>
      <c r="E51" t="s">
        <v>171</v>
      </c>
      <c r="F51" s="5" t="s">
        <v>134</v>
      </c>
      <c r="G51" t="s">
        <v>172</v>
      </c>
      <c r="H51" s="5" t="s">
        <v>173</v>
      </c>
      <c r="I51" t="s">
        <v>5</v>
      </c>
      <c r="J51" t="s">
        <v>6</v>
      </c>
      <c r="K51" t="s">
        <v>175</v>
      </c>
      <c r="L51" s="5" t="s">
        <v>83</v>
      </c>
      <c r="N51" t="s">
        <v>104</v>
      </c>
      <c r="O51" s="5" t="s">
        <v>83</v>
      </c>
      <c r="Q51" t="s">
        <v>103</v>
      </c>
      <c r="R51" s="5" t="s">
        <v>82</v>
      </c>
      <c r="T51" t="s">
        <v>102</v>
      </c>
      <c r="U51" s="5" t="s">
        <v>83</v>
      </c>
      <c r="W51" t="s">
        <v>176</v>
      </c>
      <c r="X51" s="5" t="s">
        <v>82</v>
      </c>
      <c r="Z51" t="s">
        <v>0</v>
      </c>
      <c r="AA51" t="s">
        <v>7</v>
      </c>
      <c r="AB51" t="s">
        <v>3</v>
      </c>
      <c r="AC51" s="5" t="s">
        <v>83</v>
      </c>
      <c r="AE51" t="s">
        <v>99</v>
      </c>
      <c r="AF51" s="5" t="s">
        <v>82</v>
      </c>
      <c r="AH51" t="s">
        <v>98</v>
      </c>
      <c r="AI51" s="5" t="s">
        <v>81</v>
      </c>
      <c r="AK51" t="s">
        <v>97</v>
      </c>
      <c r="AL51" s="5" t="s">
        <v>82</v>
      </c>
      <c r="AN51" t="s">
        <v>96</v>
      </c>
      <c r="AO51" s="5" t="s">
        <v>83</v>
      </c>
      <c r="AQ51" t="s">
        <v>95</v>
      </c>
      <c r="AR51" s="5" t="s">
        <v>90</v>
      </c>
      <c r="AT51" t="s">
        <v>94</v>
      </c>
      <c r="AU51" s="5" t="s">
        <v>91</v>
      </c>
      <c r="AW51" t="s">
        <v>93</v>
      </c>
      <c r="AX51" s="5" t="s">
        <v>91</v>
      </c>
      <c r="AZ51" t="s">
        <v>87</v>
      </c>
      <c r="BA51" s="5" t="s">
        <v>82</v>
      </c>
      <c r="BC51" t="s">
        <v>8</v>
      </c>
      <c r="BD51" t="s">
        <v>9</v>
      </c>
      <c r="BE51" t="s">
        <v>10</v>
      </c>
      <c r="BF51" t="s">
        <v>11</v>
      </c>
      <c r="BG51" s="5" t="s">
        <v>83</v>
      </c>
      <c r="BI51" t="s">
        <v>84</v>
      </c>
      <c r="BJ51" s="5" t="s">
        <v>83</v>
      </c>
      <c r="BL51" t="s">
        <v>1</v>
      </c>
      <c r="BM51" t="s">
        <v>12</v>
      </c>
      <c r="BN51" s="5" t="s">
        <v>78</v>
      </c>
      <c r="BO51" t="s">
        <v>4</v>
      </c>
      <c r="BP51" s="5" t="s">
        <v>70</v>
      </c>
      <c r="BQ51" t="s">
        <v>177</v>
      </c>
      <c r="BR51" t="s">
        <v>154</v>
      </c>
      <c r="BS51" s="5" t="s">
        <v>156</v>
      </c>
      <c r="BT51" t="s">
        <v>178</v>
      </c>
      <c r="BU51" s="5" t="s">
        <v>158</v>
      </c>
      <c r="BV51" t="s">
        <v>179</v>
      </c>
      <c r="BW51" s="5" t="s">
        <v>161</v>
      </c>
      <c r="BX51" t="s">
        <v>180</v>
      </c>
      <c r="BY51" s="5" t="s">
        <v>158</v>
      </c>
      <c r="BZ51" t="s">
        <v>181</v>
      </c>
      <c r="CA51" s="5" t="s">
        <v>161</v>
      </c>
      <c r="CC51" t="s">
        <v>2</v>
      </c>
      <c r="CD51" t="s">
        <v>13</v>
      </c>
      <c r="CE51" s="5" t="s">
        <v>59</v>
      </c>
      <c r="CG51" t="s">
        <v>56</v>
      </c>
      <c r="CH51" s="5" t="s">
        <v>55</v>
      </c>
    </row>
    <row r="52" spans="1:88" x14ac:dyDescent="0.3">
      <c r="A52" t="s">
        <v>162</v>
      </c>
      <c r="B52" s="5" t="s">
        <v>163</v>
      </c>
      <c r="C52" t="s">
        <v>165</v>
      </c>
      <c r="D52" s="5" t="s">
        <v>169</v>
      </c>
      <c r="E52" t="s">
        <v>171</v>
      </c>
      <c r="F52" s="5" t="s">
        <v>134</v>
      </c>
      <c r="G52" t="s">
        <v>172</v>
      </c>
      <c r="H52" s="5" t="s">
        <v>174</v>
      </c>
      <c r="I52" t="s">
        <v>5</v>
      </c>
      <c r="J52" t="s">
        <v>6</v>
      </c>
      <c r="K52" t="s">
        <v>175</v>
      </c>
      <c r="L52" s="5" t="s">
        <v>82</v>
      </c>
      <c r="N52" t="s">
        <v>104</v>
      </c>
      <c r="O52" s="5" t="s">
        <v>82</v>
      </c>
      <c r="Q52" t="s">
        <v>103</v>
      </c>
      <c r="R52" s="5" t="s">
        <v>82</v>
      </c>
      <c r="T52" t="s">
        <v>102</v>
      </c>
      <c r="U52" s="5" t="s">
        <v>82</v>
      </c>
      <c r="W52" t="s">
        <v>176</v>
      </c>
      <c r="X52" s="5" t="s">
        <v>81</v>
      </c>
      <c r="Z52" t="s">
        <v>0</v>
      </c>
      <c r="AA52" t="s">
        <v>7</v>
      </c>
      <c r="AB52" t="s">
        <v>3</v>
      </c>
      <c r="AC52" s="5" t="s">
        <v>82</v>
      </c>
      <c r="AE52" t="s">
        <v>99</v>
      </c>
      <c r="AF52" s="5" t="s">
        <v>82</v>
      </c>
      <c r="AH52" t="s">
        <v>98</v>
      </c>
      <c r="AI52" s="5" t="s">
        <v>82</v>
      </c>
      <c r="AK52" t="s">
        <v>97</v>
      </c>
      <c r="AL52" s="5" t="s">
        <v>82</v>
      </c>
      <c r="AN52" t="s">
        <v>96</v>
      </c>
      <c r="AO52" s="5" t="s">
        <v>82</v>
      </c>
      <c r="AQ52" t="s">
        <v>95</v>
      </c>
      <c r="AR52" s="5" t="s">
        <v>91</v>
      </c>
      <c r="AT52" t="s">
        <v>94</v>
      </c>
      <c r="AU52" s="5" t="s">
        <v>91</v>
      </c>
      <c r="AW52" t="s">
        <v>93</v>
      </c>
      <c r="AX52" s="5" t="s">
        <v>91</v>
      </c>
      <c r="AZ52" t="s">
        <v>87</v>
      </c>
      <c r="BA52" s="5" t="s">
        <v>82</v>
      </c>
      <c r="BC52" t="s">
        <v>8</v>
      </c>
      <c r="BD52" t="s">
        <v>9</v>
      </c>
      <c r="BE52" t="s">
        <v>10</v>
      </c>
      <c r="BF52" t="s">
        <v>11</v>
      </c>
      <c r="BG52" s="5" t="s">
        <v>82</v>
      </c>
      <c r="BI52" t="s">
        <v>84</v>
      </c>
      <c r="BJ52" s="5" t="s">
        <v>82</v>
      </c>
      <c r="BL52" t="s">
        <v>1</v>
      </c>
      <c r="BM52" t="s">
        <v>12</v>
      </c>
      <c r="BN52" s="5" t="s">
        <v>76</v>
      </c>
      <c r="BO52" t="s">
        <v>4</v>
      </c>
      <c r="BP52" s="5" t="s">
        <v>72</v>
      </c>
      <c r="BQ52" t="s">
        <v>177</v>
      </c>
      <c r="BR52" t="s">
        <v>154</v>
      </c>
      <c r="BS52" s="5" t="s">
        <v>156</v>
      </c>
      <c r="BT52" t="s">
        <v>178</v>
      </c>
      <c r="BU52" s="5" t="s">
        <v>159</v>
      </c>
      <c r="BV52" t="s">
        <v>179</v>
      </c>
      <c r="BW52" s="5" t="s">
        <v>158</v>
      </c>
      <c r="BX52" t="s">
        <v>180</v>
      </c>
      <c r="BY52" s="5" t="s">
        <v>158</v>
      </c>
      <c r="BZ52" t="s">
        <v>181</v>
      </c>
      <c r="CA52" s="5" t="s">
        <v>158</v>
      </c>
      <c r="CC52" t="s">
        <v>2</v>
      </c>
      <c r="CD52" t="s">
        <v>13</v>
      </c>
      <c r="CE52" s="5" t="s">
        <v>59</v>
      </c>
      <c r="CG52" t="s">
        <v>56</v>
      </c>
      <c r="CH52" s="5" t="s">
        <v>54</v>
      </c>
    </row>
    <row r="53" spans="1:88" x14ac:dyDescent="0.3">
      <c r="A53" t="s">
        <v>162</v>
      </c>
      <c r="B53" s="5" t="s">
        <v>163</v>
      </c>
      <c r="C53" t="s">
        <v>165</v>
      </c>
      <c r="D53" s="5" t="s">
        <v>168</v>
      </c>
      <c r="E53" t="s">
        <v>171</v>
      </c>
      <c r="F53" s="5" t="s">
        <v>134</v>
      </c>
      <c r="G53" t="s">
        <v>172</v>
      </c>
      <c r="H53" s="5" t="s">
        <v>173</v>
      </c>
      <c r="I53" t="s">
        <v>5</v>
      </c>
      <c r="J53" t="s">
        <v>6</v>
      </c>
      <c r="K53" t="s">
        <v>175</v>
      </c>
      <c r="L53" s="5" t="s">
        <v>82</v>
      </c>
      <c r="N53" t="s">
        <v>104</v>
      </c>
      <c r="O53" s="5" t="s">
        <v>82</v>
      </c>
      <c r="Q53" t="s">
        <v>103</v>
      </c>
      <c r="R53" s="5" t="s">
        <v>80</v>
      </c>
      <c r="T53" t="s">
        <v>102</v>
      </c>
      <c r="U53" s="5" t="s">
        <v>82</v>
      </c>
      <c r="W53" t="s">
        <v>176</v>
      </c>
      <c r="X53" s="5" t="s">
        <v>82</v>
      </c>
      <c r="Z53" t="s">
        <v>0</v>
      </c>
      <c r="AA53" t="s">
        <v>7</v>
      </c>
      <c r="AB53" t="s">
        <v>3</v>
      </c>
      <c r="AC53" s="5" t="s">
        <v>82</v>
      </c>
      <c r="AE53" t="s">
        <v>99</v>
      </c>
      <c r="AF53" s="5" t="s">
        <v>82</v>
      </c>
      <c r="AH53" t="s">
        <v>98</v>
      </c>
      <c r="AI53" s="5" t="s">
        <v>80</v>
      </c>
      <c r="AJ53" t="s">
        <v>30</v>
      </c>
      <c r="AK53" t="s">
        <v>97</v>
      </c>
      <c r="AL53" s="5" t="s">
        <v>83</v>
      </c>
      <c r="AN53" t="s">
        <v>96</v>
      </c>
      <c r="AO53" s="5" t="s">
        <v>82</v>
      </c>
      <c r="AQ53" t="s">
        <v>95</v>
      </c>
      <c r="AR53" s="5" t="s">
        <v>91</v>
      </c>
      <c r="AT53" t="s">
        <v>94</v>
      </c>
      <c r="AU53" s="5" t="s">
        <v>88</v>
      </c>
      <c r="AW53" t="s">
        <v>93</v>
      </c>
      <c r="AX53" s="5" t="s">
        <v>91</v>
      </c>
      <c r="AZ53" t="s">
        <v>87</v>
      </c>
      <c r="BA53" s="5" t="s">
        <v>88</v>
      </c>
      <c r="BC53" t="s">
        <v>8</v>
      </c>
      <c r="BD53" t="s">
        <v>9</v>
      </c>
      <c r="BE53" t="s">
        <v>10</v>
      </c>
      <c r="BF53" t="s">
        <v>11</v>
      </c>
      <c r="BG53" s="5" t="s">
        <v>82</v>
      </c>
      <c r="BI53" t="s">
        <v>84</v>
      </c>
      <c r="BJ53" s="5" t="s">
        <v>82</v>
      </c>
      <c r="BL53" t="s">
        <v>1</v>
      </c>
      <c r="BM53" t="s">
        <v>12</v>
      </c>
      <c r="BN53" s="5" t="s">
        <v>76</v>
      </c>
      <c r="BO53" t="s">
        <v>4</v>
      </c>
      <c r="BP53" s="5" t="s">
        <v>70</v>
      </c>
      <c r="BQ53" t="s">
        <v>177</v>
      </c>
      <c r="BR53" t="s">
        <v>154</v>
      </c>
      <c r="BS53" s="5" t="s">
        <v>156</v>
      </c>
      <c r="BT53" t="s">
        <v>178</v>
      </c>
      <c r="BU53" s="5" t="s">
        <v>158</v>
      </c>
      <c r="BV53" t="s">
        <v>179</v>
      </c>
      <c r="BW53" s="5" t="s">
        <v>161</v>
      </c>
      <c r="BX53" t="s">
        <v>180</v>
      </c>
      <c r="BY53" s="5" t="s">
        <v>161</v>
      </c>
      <c r="BZ53" t="s">
        <v>181</v>
      </c>
      <c r="CA53" s="5" t="s">
        <v>160</v>
      </c>
      <c r="CC53" t="s">
        <v>2</v>
      </c>
      <c r="CD53" t="s">
        <v>13</v>
      </c>
      <c r="CE53" s="5" t="s">
        <v>59</v>
      </c>
      <c r="CG53" t="s">
        <v>56</v>
      </c>
      <c r="CH53" s="5" t="s">
        <v>54</v>
      </c>
      <c r="CJ53" t="s">
        <v>14</v>
      </c>
    </row>
    <row r="54" spans="1:88" x14ac:dyDescent="0.3">
      <c r="A54" t="s">
        <v>162</v>
      </c>
      <c r="B54" s="5" t="s">
        <v>163</v>
      </c>
      <c r="C54" t="s">
        <v>165</v>
      </c>
      <c r="D54" s="5" t="s">
        <v>168</v>
      </c>
      <c r="E54" t="s">
        <v>171</v>
      </c>
      <c r="F54" s="5" t="s">
        <v>134</v>
      </c>
      <c r="G54" t="s">
        <v>172</v>
      </c>
      <c r="H54" s="5" t="s">
        <v>173</v>
      </c>
      <c r="I54" t="s">
        <v>5</v>
      </c>
      <c r="J54" t="s">
        <v>6</v>
      </c>
      <c r="K54" t="s">
        <v>175</v>
      </c>
      <c r="L54" s="5" t="s">
        <v>83</v>
      </c>
      <c r="M54" t="s">
        <v>31</v>
      </c>
      <c r="N54" t="s">
        <v>104</v>
      </c>
      <c r="O54" s="5" t="s">
        <v>83</v>
      </c>
      <c r="Q54" t="s">
        <v>103</v>
      </c>
      <c r="R54" s="5" t="s">
        <v>51</v>
      </c>
      <c r="S54" t="s">
        <v>32</v>
      </c>
      <c r="T54" t="s">
        <v>102</v>
      </c>
      <c r="U54" s="5" t="s">
        <v>83</v>
      </c>
      <c r="W54" t="s">
        <v>176</v>
      </c>
      <c r="X54" s="5" t="s">
        <v>83</v>
      </c>
      <c r="Z54" t="s">
        <v>0</v>
      </c>
      <c r="AA54" t="s">
        <v>7</v>
      </c>
      <c r="AB54" t="s">
        <v>3</v>
      </c>
      <c r="AC54" s="5" t="s">
        <v>83</v>
      </c>
      <c r="AE54" t="s">
        <v>99</v>
      </c>
      <c r="AF54" s="5" t="s">
        <v>81</v>
      </c>
      <c r="AH54" t="s">
        <v>98</v>
      </c>
      <c r="AI54" s="5" t="s">
        <v>51</v>
      </c>
      <c r="AJ54" t="s">
        <v>33</v>
      </c>
      <c r="AK54" t="s">
        <v>97</v>
      </c>
      <c r="AL54" s="5" t="s">
        <v>83</v>
      </c>
      <c r="AN54" t="s">
        <v>96</v>
      </c>
      <c r="AO54" s="5" t="s">
        <v>83</v>
      </c>
      <c r="AQ54" t="s">
        <v>95</v>
      </c>
      <c r="AR54" s="5" t="s">
        <v>88</v>
      </c>
      <c r="AT54" t="s">
        <v>94</v>
      </c>
      <c r="AU54" s="5" t="s">
        <v>88</v>
      </c>
      <c r="AW54" t="s">
        <v>93</v>
      </c>
      <c r="AX54" s="5" t="s">
        <v>51</v>
      </c>
      <c r="AZ54" t="s">
        <v>87</v>
      </c>
      <c r="BA54" s="5" t="s">
        <v>80</v>
      </c>
      <c r="BC54" t="s">
        <v>8</v>
      </c>
      <c r="BD54" t="s">
        <v>9</v>
      </c>
      <c r="BE54" t="s">
        <v>10</v>
      </c>
      <c r="BF54" t="s">
        <v>11</v>
      </c>
      <c r="BG54" s="5" t="s">
        <v>82</v>
      </c>
      <c r="BI54" t="s">
        <v>84</v>
      </c>
      <c r="BJ54" s="5" t="s">
        <v>82</v>
      </c>
      <c r="BL54" t="s">
        <v>1</v>
      </c>
      <c r="BM54" t="s">
        <v>12</v>
      </c>
      <c r="BN54" s="5" t="s">
        <v>76</v>
      </c>
      <c r="BO54" t="s">
        <v>4</v>
      </c>
      <c r="BP54" s="5" t="s">
        <v>70</v>
      </c>
      <c r="BQ54" t="s">
        <v>177</v>
      </c>
      <c r="BR54" t="s">
        <v>154</v>
      </c>
      <c r="BS54" s="5" t="s">
        <v>155</v>
      </c>
      <c r="BT54" t="s">
        <v>178</v>
      </c>
      <c r="BU54" s="5" t="s">
        <v>160</v>
      </c>
      <c r="BV54" t="s">
        <v>179</v>
      </c>
      <c r="BW54" s="5" t="s">
        <v>158</v>
      </c>
      <c r="BX54" t="s">
        <v>180</v>
      </c>
      <c r="BY54" s="5" t="s">
        <v>158</v>
      </c>
      <c r="BZ54" t="s">
        <v>181</v>
      </c>
      <c r="CA54" s="5" t="s">
        <v>51</v>
      </c>
      <c r="CC54" t="s">
        <v>2</v>
      </c>
      <c r="CD54" t="s">
        <v>13</v>
      </c>
      <c r="CE54" s="5" t="s">
        <v>59</v>
      </c>
      <c r="CG54" t="s">
        <v>56</v>
      </c>
      <c r="CH54" s="5" t="s">
        <v>54</v>
      </c>
    </row>
    <row r="55" spans="1:88" x14ac:dyDescent="0.3">
      <c r="A55" t="s">
        <v>162</v>
      </c>
      <c r="B55" s="5" t="s">
        <v>163</v>
      </c>
      <c r="C55" t="s">
        <v>165</v>
      </c>
      <c r="D55" s="5" t="s">
        <v>168</v>
      </c>
      <c r="E55" t="s">
        <v>171</v>
      </c>
      <c r="F55" s="5" t="s">
        <v>134</v>
      </c>
      <c r="G55" t="s">
        <v>172</v>
      </c>
      <c r="H55" s="5" t="s">
        <v>173</v>
      </c>
      <c r="I55" t="s">
        <v>5</v>
      </c>
      <c r="J55" t="s">
        <v>6</v>
      </c>
      <c r="K55" t="s">
        <v>175</v>
      </c>
      <c r="L55" s="5" t="s">
        <v>83</v>
      </c>
      <c r="N55" t="s">
        <v>104</v>
      </c>
      <c r="O55" s="5" t="s">
        <v>83</v>
      </c>
      <c r="Q55" t="s">
        <v>103</v>
      </c>
      <c r="R55" s="5" t="s">
        <v>83</v>
      </c>
      <c r="T55" t="s">
        <v>102</v>
      </c>
      <c r="U55" s="5" t="s">
        <v>83</v>
      </c>
      <c r="W55" t="s">
        <v>176</v>
      </c>
      <c r="X55" s="5" t="s">
        <v>83</v>
      </c>
      <c r="Z55" t="s">
        <v>0</v>
      </c>
      <c r="AA55" t="s">
        <v>7</v>
      </c>
      <c r="AB55" t="s">
        <v>3</v>
      </c>
      <c r="AC55" s="5" t="s">
        <v>83</v>
      </c>
      <c r="AE55" t="s">
        <v>99</v>
      </c>
      <c r="AF55" s="5" t="s">
        <v>83</v>
      </c>
      <c r="AH55" t="s">
        <v>98</v>
      </c>
      <c r="AI55" s="5" t="s">
        <v>83</v>
      </c>
      <c r="AK55" t="s">
        <v>97</v>
      </c>
      <c r="AL55" s="5" t="s">
        <v>83</v>
      </c>
      <c r="AN55" t="s">
        <v>96</v>
      </c>
      <c r="AO55" s="5" t="s">
        <v>83</v>
      </c>
      <c r="AQ55" t="s">
        <v>95</v>
      </c>
      <c r="AR55" s="5" t="s">
        <v>92</v>
      </c>
      <c r="AT55" t="s">
        <v>94</v>
      </c>
      <c r="AU55" s="5" t="s">
        <v>92</v>
      </c>
      <c r="AW55" t="s">
        <v>93</v>
      </c>
      <c r="AX55" s="5" t="s">
        <v>92</v>
      </c>
      <c r="AZ55" t="s">
        <v>87</v>
      </c>
      <c r="BA55" s="5" t="s">
        <v>83</v>
      </c>
      <c r="BC55" t="s">
        <v>8</v>
      </c>
      <c r="BD55" t="s">
        <v>9</v>
      </c>
      <c r="BE55" t="s">
        <v>10</v>
      </c>
      <c r="BF55" t="s">
        <v>11</v>
      </c>
      <c r="BG55" s="5" t="s">
        <v>82</v>
      </c>
      <c r="BI55" t="s">
        <v>84</v>
      </c>
      <c r="BJ55" s="5" t="s">
        <v>83</v>
      </c>
      <c r="BL55" t="s">
        <v>1</v>
      </c>
      <c r="BM55" t="s">
        <v>12</v>
      </c>
      <c r="BN55" s="5" t="s">
        <v>78</v>
      </c>
      <c r="BO55" t="s">
        <v>4</v>
      </c>
      <c r="BP55" s="5" t="s">
        <v>70</v>
      </c>
      <c r="BQ55" t="s">
        <v>177</v>
      </c>
      <c r="BR55" t="s">
        <v>154</v>
      </c>
      <c r="BS55" s="5" t="s">
        <v>155</v>
      </c>
      <c r="BT55" t="s">
        <v>178</v>
      </c>
      <c r="BU55" s="5" t="s">
        <v>159</v>
      </c>
      <c r="BV55" t="s">
        <v>179</v>
      </c>
      <c r="BW55" s="5" t="s">
        <v>161</v>
      </c>
      <c r="BX55" t="s">
        <v>180</v>
      </c>
      <c r="BY55" s="5" t="s">
        <v>158</v>
      </c>
      <c r="BZ55" t="s">
        <v>181</v>
      </c>
      <c r="CA55" s="5" t="s">
        <v>161</v>
      </c>
      <c r="CC55" t="s">
        <v>2</v>
      </c>
      <c r="CD55" t="s">
        <v>13</v>
      </c>
      <c r="CE55" s="5" t="s">
        <v>60</v>
      </c>
      <c r="CG55" t="s">
        <v>56</v>
      </c>
      <c r="CH55" s="5" t="s">
        <v>55</v>
      </c>
    </row>
    <row r="56" spans="1:88" x14ac:dyDescent="0.3">
      <c r="A56" t="s">
        <v>162</v>
      </c>
      <c r="B56" s="5" t="s">
        <v>163</v>
      </c>
      <c r="C56" t="s">
        <v>165</v>
      </c>
      <c r="D56" s="5" t="s">
        <v>168</v>
      </c>
      <c r="E56" t="s">
        <v>171</v>
      </c>
      <c r="F56" s="5" t="s">
        <v>134</v>
      </c>
      <c r="G56" t="s">
        <v>172</v>
      </c>
      <c r="H56" s="5" t="s">
        <v>173</v>
      </c>
      <c r="I56" t="s">
        <v>5</v>
      </c>
      <c r="J56" t="s">
        <v>6</v>
      </c>
      <c r="K56" t="s">
        <v>175</v>
      </c>
      <c r="L56" s="5" t="s">
        <v>82</v>
      </c>
      <c r="N56" t="s">
        <v>104</v>
      </c>
      <c r="O56" s="5" t="s">
        <v>82</v>
      </c>
      <c r="Q56" t="s">
        <v>103</v>
      </c>
      <c r="R56" s="5" t="s">
        <v>82</v>
      </c>
      <c r="T56" t="s">
        <v>102</v>
      </c>
      <c r="U56" s="5" t="s">
        <v>82</v>
      </c>
      <c r="W56" t="s">
        <v>176</v>
      </c>
      <c r="X56" s="5" t="s">
        <v>82</v>
      </c>
      <c r="Z56" t="s">
        <v>0</v>
      </c>
      <c r="AA56" t="s">
        <v>7</v>
      </c>
      <c r="AB56" t="s">
        <v>3</v>
      </c>
      <c r="AC56" s="5" t="s">
        <v>81</v>
      </c>
      <c r="AE56" t="s">
        <v>99</v>
      </c>
      <c r="AF56" s="5" t="s">
        <v>81</v>
      </c>
      <c r="AH56" t="s">
        <v>98</v>
      </c>
      <c r="AI56" s="5" t="s">
        <v>82</v>
      </c>
      <c r="AK56" t="s">
        <v>97</v>
      </c>
      <c r="AL56" s="5" t="s">
        <v>83</v>
      </c>
      <c r="AN56" t="s">
        <v>96</v>
      </c>
      <c r="AO56" s="5" t="s">
        <v>82</v>
      </c>
      <c r="AQ56" t="s">
        <v>95</v>
      </c>
      <c r="AR56" s="5" t="s">
        <v>91</v>
      </c>
      <c r="AT56" t="s">
        <v>94</v>
      </c>
      <c r="AU56" s="5" t="s">
        <v>91</v>
      </c>
      <c r="AW56" t="s">
        <v>93</v>
      </c>
      <c r="AX56" s="5" t="s">
        <v>91</v>
      </c>
      <c r="AZ56" t="s">
        <v>87</v>
      </c>
      <c r="BA56" s="5" t="s">
        <v>83</v>
      </c>
      <c r="BC56" t="s">
        <v>8</v>
      </c>
      <c r="BD56" t="s">
        <v>9</v>
      </c>
      <c r="BE56" t="s">
        <v>10</v>
      </c>
      <c r="BF56" t="s">
        <v>11</v>
      </c>
      <c r="BG56" s="5" t="s">
        <v>82</v>
      </c>
      <c r="BI56" t="s">
        <v>84</v>
      </c>
      <c r="BJ56" s="5" t="s">
        <v>83</v>
      </c>
      <c r="BL56" t="s">
        <v>1</v>
      </c>
      <c r="BM56" t="s">
        <v>12</v>
      </c>
      <c r="BN56" s="5" t="s">
        <v>75</v>
      </c>
      <c r="BO56" t="s">
        <v>4</v>
      </c>
      <c r="BP56" s="5" t="s">
        <v>72</v>
      </c>
      <c r="BQ56" t="s">
        <v>177</v>
      </c>
      <c r="BR56" t="s">
        <v>154</v>
      </c>
      <c r="BS56" s="5" t="s">
        <v>155</v>
      </c>
      <c r="BT56" t="s">
        <v>178</v>
      </c>
      <c r="BU56" s="5" t="s">
        <v>159</v>
      </c>
      <c r="BV56" t="s">
        <v>179</v>
      </c>
      <c r="BW56" s="5" t="s">
        <v>161</v>
      </c>
      <c r="BX56" t="s">
        <v>180</v>
      </c>
      <c r="BY56" s="5" t="s">
        <v>161</v>
      </c>
      <c r="BZ56" t="s">
        <v>181</v>
      </c>
      <c r="CA56" s="5" t="s">
        <v>161</v>
      </c>
      <c r="CC56" t="s">
        <v>2</v>
      </c>
      <c r="CD56" t="s">
        <v>13</v>
      </c>
      <c r="CE56" s="5" t="s">
        <v>59</v>
      </c>
      <c r="CG56" t="s">
        <v>56</v>
      </c>
      <c r="CH56" s="5" t="s">
        <v>54</v>
      </c>
    </row>
    <row r="57" spans="1:88" x14ac:dyDescent="0.3">
      <c r="A57" t="s">
        <v>162</v>
      </c>
      <c r="B57" s="5" t="s">
        <v>163</v>
      </c>
      <c r="C57" t="s">
        <v>165</v>
      </c>
      <c r="D57" s="5" t="s">
        <v>169</v>
      </c>
      <c r="E57" t="s">
        <v>171</v>
      </c>
      <c r="F57" s="5" t="s">
        <v>134</v>
      </c>
      <c r="G57" t="s">
        <v>172</v>
      </c>
      <c r="H57" s="5" t="s">
        <v>173</v>
      </c>
      <c r="I57" t="s">
        <v>5</v>
      </c>
      <c r="J57" t="s">
        <v>6</v>
      </c>
      <c r="K57" t="s">
        <v>175</v>
      </c>
      <c r="L57" s="5" t="s">
        <v>83</v>
      </c>
      <c r="N57" t="s">
        <v>104</v>
      </c>
      <c r="O57" s="5" t="s">
        <v>83</v>
      </c>
      <c r="Q57" t="s">
        <v>103</v>
      </c>
      <c r="R57" s="5" t="s">
        <v>83</v>
      </c>
      <c r="T57" t="s">
        <v>102</v>
      </c>
      <c r="U57" s="5" t="s">
        <v>83</v>
      </c>
      <c r="W57" t="s">
        <v>176</v>
      </c>
      <c r="X57" s="5" t="s">
        <v>83</v>
      </c>
      <c r="Z57" t="s">
        <v>0</v>
      </c>
      <c r="AA57" t="s">
        <v>7</v>
      </c>
      <c r="AB57" t="s">
        <v>3</v>
      </c>
      <c r="AC57" s="5" t="s">
        <v>83</v>
      </c>
      <c r="AE57" t="s">
        <v>99</v>
      </c>
      <c r="AF57" s="5" t="s">
        <v>83</v>
      </c>
      <c r="AH57" t="s">
        <v>98</v>
      </c>
      <c r="AI57" s="5" t="s">
        <v>83</v>
      </c>
      <c r="AK57" t="s">
        <v>97</v>
      </c>
      <c r="AL57" s="5" t="s">
        <v>82</v>
      </c>
      <c r="AN57" t="s">
        <v>96</v>
      </c>
      <c r="AO57" s="5" t="s">
        <v>83</v>
      </c>
      <c r="AQ57" t="s">
        <v>95</v>
      </c>
      <c r="AR57" s="5" t="s">
        <v>92</v>
      </c>
      <c r="AT57" t="s">
        <v>94</v>
      </c>
      <c r="AU57" s="5" t="s">
        <v>91</v>
      </c>
      <c r="AW57" t="s">
        <v>93</v>
      </c>
      <c r="AX57" s="5" t="s">
        <v>92</v>
      </c>
      <c r="AZ57" t="s">
        <v>87</v>
      </c>
      <c r="BA57" s="5" t="s">
        <v>83</v>
      </c>
      <c r="BC57" t="s">
        <v>8</v>
      </c>
      <c r="BD57" t="s">
        <v>9</v>
      </c>
      <c r="BE57" t="s">
        <v>10</v>
      </c>
      <c r="BF57" t="s">
        <v>11</v>
      </c>
      <c r="BG57" s="5" t="s">
        <v>83</v>
      </c>
      <c r="BI57" t="s">
        <v>84</v>
      </c>
      <c r="BJ57" s="5" t="s">
        <v>83</v>
      </c>
      <c r="BL57" t="s">
        <v>1</v>
      </c>
      <c r="BM57" t="s">
        <v>12</v>
      </c>
      <c r="BN57" s="5" t="s">
        <v>77</v>
      </c>
      <c r="BO57" t="s">
        <v>4</v>
      </c>
      <c r="BP57" s="5" t="s">
        <v>72</v>
      </c>
      <c r="BQ57" t="s">
        <v>177</v>
      </c>
      <c r="BR57" t="s">
        <v>154</v>
      </c>
      <c r="BS57" s="5" t="s">
        <v>155</v>
      </c>
      <c r="BT57" t="s">
        <v>178</v>
      </c>
      <c r="BU57" s="5" t="s">
        <v>159</v>
      </c>
      <c r="BV57" t="s">
        <v>179</v>
      </c>
      <c r="BW57" s="5" t="s">
        <v>161</v>
      </c>
      <c r="BX57" t="s">
        <v>180</v>
      </c>
      <c r="BY57" s="5" t="s">
        <v>161</v>
      </c>
      <c r="BZ57" t="s">
        <v>181</v>
      </c>
      <c r="CA57" s="5" t="s">
        <v>161</v>
      </c>
      <c r="CC57" t="s">
        <v>2</v>
      </c>
      <c r="CD57" t="s">
        <v>13</v>
      </c>
      <c r="CE57" s="5" t="s">
        <v>60</v>
      </c>
      <c r="CG57" t="s">
        <v>56</v>
      </c>
      <c r="CH57" s="5" t="s">
        <v>55</v>
      </c>
    </row>
    <row r="58" spans="1:88" x14ac:dyDescent="0.3">
      <c r="A58" t="s">
        <v>162</v>
      </c>
      <c r="B58" s="5" t="s">
        <v>163</v>
      </c>
      <c r="C58" t="s">
        <v>165</v>
      </c>
      <c r="D58" s="5" t="s">
        <v>167</v>
      </c>
      <c r="E58" t="s">
        <v>171</v>
      </c>
      <c r="F58" s="5" t="s">
        <v>134</v>
      </c>
      <c r="G58" t="s">
        <v>172</v>
      </c>
      <c r="H58" s="5" t="s">
        <v>173</v>
      </c>
      <c r="I58" t="s">
        <v>5</v>
      </c>
      <c r="J58" t="s">
        <v>6</v>
      </c>
      <c r="K58" t="s">
        <v>175</v>
      </c>
      <c r="L58" s="5" t="s">
        <v>82</v>
      </c>
      <c r="N58" t="s">
        <v>104</v>
      </c>
      <c r="O58" s="5" t="s">
        <v>82</v>
      </c>
      <c r="Q58" t="s">
        <v>103</v>
      </c>
      <c r="R58" s="5" t="s">
        <v>82</v>
      </c>
      <c r="T58" t="s">
        <v>102</v>
      </c>
      <c r="U58" s="5" t="s">
        <v>82</v>
      </c>
      <c r="W58" t="s">
        <v>176</v>
      </c>
      <c r="X58" s="5" t="s">
        <v>82</v>
      </c>
      <c r="Z58" t="s">
        <v>0</v>
      </c>
      <c r="AA58" t="s">
        <v>7</v>
      </c>
      <c r="AB58" t="s">
        <v>3</v>
      </c>
      <c r="AC58" s="5" t="s">
        <v>82</v>
      </c>
      <c r="AE58" t="s">
        <v>99</v>
      </c>
      <c r="AF58" s="5" t="s">
        <v>82</v>
      </c>
      <c r="AH58" t="s">
        <v>98</v>
      </c>
      <c r="AI58" s="5" t="s">
        <v>82</v>
      </c>
      <c r="AK58" t="s">
        <v>97</v>
      </c>
      <c r="AL58" s="5" t="s">
        <v>81</v>
      </c>
      <c r="AN58" t="s">
        <v>96</v>
      </c>
      <c r="AO58" s="5" t="s">
        <v>82</v>
      </c>
      <c r="AQ58" t="s">
        <v>95</v>
      </c>
      <c r="AR58" s="5" t="s">
        <v>88</v>
      </c>
      <c r="AT58" t="s">
        <v>94</v>
      </c>
      <c r="AU58" s="5" t="s">
        <v>90</v>
      </c>
      <c r="AW58" t="s">
        <v>93</v>
      </c>
      <c r="AX58" s="5" t="s">
        <v>91</v>
      </c>
      <c r="AZ58" t="s">
        <v>87</v>
      </c>
      <c r="BA58" s="5" t="s">
        <v>82</v>
      </c>
      <c r="BC58" t="s">
        <v>8</v>
      </c>
      <c r="BD58" t="s">
        <v>9</v>
      </c>
      <c r="BE58" t="s">
        <v>10</v>
      </c>
      <c r="BF58" t="s">
        <v>11</v>
      </c>
      <c r="BG58" s="5" t="s">
        <v>82</v>
      </c>
      <c r="BI58" t="s">
        <v>84</v>
      </c>
      <c r="BJ58" s="5" t="s">
        <v>82</v>
      </c>
      <c r="BL58" t="s">
        <v>1</v>
      </c>
      <c r="BM58" t="s">
        <v>12</v>
      </c>
      <c r="BN58" s="5" t="s">
        <v>75</v>
      </c>
      <c r="BO58" t="s">
        <v>4</v>
      </c>
      <c r="BP58" s="5" t="s">
        <v>72</v>
      </c>
      <c r="BQ58" t="s">
        <v>177</v>
      </c>
      <c r="BR58" t="s">
        <v>154</v>
      </c>
      <c r="BS58" s="5" t="s">
        <v>155</v>
      </c>
      <c r="BT58" t="s">
        <v>178</v>
      </c>
      <c r="BU58" s="5" t="s">
        <v>159</v>
      </c>
      <c r="BV58" t="s">
        <v>179</v>
      </c>
      <c r="BW58" s="5" t="s">
        <v>161</v>
      </c>
      <c r="BX58" t="s">
        <v>180</v>
      </c>
      <c r="BY58" s="5" t="s">
        <v>161</v>
      </c>
      <c r="BZ58" t="s">
        <v>181</v>
      </c>
      <c r="CA58" s="5" t="s">
        <v>158</v>
      </c>
      <c r="CC58" t="s">
        <v>2</v>
      </c>
      <c r="CD58" t="s">
        <v>13</v>
      </c>
      <c r="CE58" s="5" t="s">
        <v>59</v>
      </c>
      <c r="CG58" t="s">
        <v>56</v>
      </c>
      <c r="CH58" s="5" t="s">
        <v>54</v>
      </c>
    </row>
    <row r="59" spans="1:88" x14ac:dyDescent="0.3">
      <c r="A59" t="s">
        <v>162</v>
      </c>
      <c r="B59" s="5" t="s">
        <v>163</v>
      </c>
      <c r="C59" t="s">
        <v>165</v>
      </c>
      <c r="D59" s="5" t="s">
        <v>167</v>
      </c>
      <c r="E59" t="s">
        <v>171</v>
      </c>
      <c r="F59" s="5" t="s">
        <v>134</v>
      </c>
      <c r="G59" t="s">
        <v>172</v>
      </c>
      <c r="H59" s="5" t="s">
        <v>173</v>
      </c>
      <c r="I59" t="s">
        <v>5</v>
      </c>
      <c r="J59" t="s">
        <v>6</v>
      </c>
      <c r="K59" t="s">
        <v>175</v>
      </c>
      <c r="L59" s="5" t="s">
        <v>83</v>
      </c>
      <c r="N59" t="s">
        <v>104</v>
      </c>
      <c r="O59" s="5" t="s">
        <v>82</v>
      </c>
      <c r="Q59" t="s">
        <v>103</v>
      </c>
      <c r="R59" s="5" t="s">
        <v>83</v>
      </c>
      <c r="T59" t="s">
        <v>102</v>
      </c>
      <c r="U59" s="5" t="s">
        <v>82</v>
      </c>
      <c r="W59" t="s">
        <v>176</v>
      </c>
      <c r="X59" s="5" t="s">
        <v>83</v>
      </c>
      <c r="Z59" t="s">
        <v>0</v>
      </c>
      <c r="AA59" t="s">
        <v>7</v>
      </c>
      <c r="AB59" t="s">
        <v>3</v>
      </c>
      <c r="AC59" s="5" t="s">
        <v>82</v>
      </c>
      <c r="AE59" t="s">
        <v>99</v>
      </c>
      <c r="AF59" s="5" t="s">
        <v>82</v>
      </c>
      <c r="AH59" t="s">
        <v>98</v>
      </c>
      <c r="AI59" s="5" t="s">
        <v>82</v>
      </c>
      <c r="AK59" t="s">
        <v>97</v>
      </c>
      <c r="AL59" s="5" t="s">
        <v>83</v>
      </c>
      <c r="AN59" t="s">
        <v>96</v>
      </c>
      <c r="AO59" s="5" t="s">
        <v>83</v>
      </c>
      <c r="AQ59" t="s">
        <v>95</v>
      </c>
      <c r="AR59" s="5" t="s">
        <v>92</v>
      </c>
      <c r="AT59" t="s">
        <v>94</v>
      </c>
      <c r="AU59" s="5" t="s">
        <v>91</v>
      </c>
      <c r="AW59" t="s">
        <v>93</v>
      </c>
      <c r="AX59" s="5" t="s">
        <v>92</v>
      </c>
      <c r="AZ59" t="s">
        <v>87</v>
      </c>
      <c r="BA59" s="5" t="s">
        <v>83</v>
      </c>
      <c r="BC59" t="s">
        <v>8</v>
      </c>
      <c r="BD59" t="s">
        <v>9</v>
      </c>
      <c r="BE59" t="s">
        <v>10</v>
      </c>
      <c r="BF59" t="s">
        <v>11</v>
      </c>
      <c r="BG59" s="5" t="s">
        <v>83</v>
      </c>
      <c r="BI59" t="s">
        <v>84</v>
      </c>
      <c r="BJ59" s="5" t="s">
        <v>83</v>
      </c>
      <c r="BL59" t="s">
        <v>1</v>
      </c>
      <c r="BM59" t="s">
        <v>12</v>
      </c>
      <c r="BN59" s="5" t="s">
        <v>78</v>
      </c>
      <c r="BO59" t="s">
        <v>4</v>
      </c>
      <c r="BP59" s="5" t="s">
        <v>72</v>
      </c>
      <c r="BQ59" t="s">
        <v>177</v>
      </c>
      <c r="BR59" t="s">
        <v>154</v>
      </c>
      <c r="BS59" s="5" t="s">
        <v>155</v>
      </c>
      <c r="BT59" t="s">
        <v>178</v>
      </c>
      <c r="BU59" s="5" t="s">
        <v>159</v>
      </c>
      <c r="BV59" t="s">
        <v>179</v>
      </c>
      <c r="BW59" s="5" t="s">
        <v>161</v>
      </c>
      <c r="BX59" t="s">
        <v>180</v>
      </c>
      <c r="BY59" s="5" t="s">
        <v>161</v>
      </c>
      <c r="BZ59" t="s">
        <v>181</v>
      </c>
      <c r="CA59" s="5" t="s">
        <v>51</v>
      </c>
      <c r="CB59" t="s">
        <v>16</v>
      </c>
      <c r="CC59" t="s">
        <v>2</v>
      </c>
      <c r="CD59" t="s">
        <v>13</v>
      </c>
      <c r="CE59" s="5" t="s">
        <v>60</v>
      </c>
      <c r="CG59" t="s">
        <v>56</v>
      </c>
      <c r="CH59" s="5" t="s">
        <v>55</v>
      </c>
    </row>
    <row r="60" spans="1:88" x14ac:dyDescent="0.3">
      <c r="A60" t="s">
        <v>162</v>
      </c>
      <c r="B60" s="5" t="s">
        <v>163</v>
      </c>
      <c r="C60" t="s">
        <v>165</v>
      </c>
      <c r="D60" s="5" t="s">
        <v>168</v>
      </c>
      <c r="E60" t="s">
        <v>171</v>
      </c>
      <c r="F60" s="5" t="s">
        <v>134</v>
      </c>
      <c r="G60" t="s">
        <v>172</v>
      </c>
      <c r="H60" s="5" t="s">
        <v>173</v>
      </c>
      <c r="I60" t="s">
        <v>5</v>
      </c>
      <c r="J60" t="s">
        <v>6</v>
      </c>
      <c r="K60" t="s">
        <v>175</v>
      </c>
      <c r="L60" s="5" t="s">
        <v>83</v>
      </c>
      <c r="N60" t="s">
        <v>104</v>
      </c>
      <c r="O60" s="5" t="s">
        <v>83</v>
      </c>
      <c r="Q60" t="s">
        <v>103</v>
      </c>
      <c r="R60" s="5" t="s">
        <v>83</v>
      </c>
      <c r="T60" t="s">
        <v>102</v>
      </c>
      <c r="U60" s="5" t="s">
        <v>83</v>
      </c>
      <c r="W60" t="s">
        <v>176</v>
      </c>
      <c r="X60" s="5" t="s">
        <v>83</v>
      </c>
      <c r="Z60" t="s">
        <v>0</v>
      </c>
      <c r="AA60" t="s">
        <v>7</v>
      </c>
      <c r="AB60" t="s">
        <v>3</v>
      </c>
      <c r="AC60" s="5" t="s">
        <v>82</v>
      </c>
      <c r="AE60" t="s">
        <v>99</v>
      </c>
      <c r="AF60" s="5" t="s">
        <v>82</v>
      </c>
      <c r="AH60" t="s">
        <v>98</v>
      </c>
      <c r="AI60" s="5" t="s">
        <v>83</v>
      </c>
      <c r="AK60" t="s">
        <v>97</v>
      </c>
      <c r="AL60" s="5" t="s">
        <v>82</v>
      </c>
      <c r="AN60" t="s">
        <v>96</v>
      </c>
      <c r="AO60" s="5" t="s">
        <v>83</v>
      </c>
      <c r="AQ60" t="s">
        <v>95</v>
      </c>
      <c r="AR60" s="5" t="s">
        <v>92</v>
      </c>
      <c r="AT60" t="s">
        <v>94</v>
      </c>
      <c r="AU60" s="5" t="s">
        <v>92</v>
      </c>
      <c r="AW60" t="s">
        <v>93</v>
      </c>
      <c r="AX60" s="5" t="s">
        <v>92</v>
      </c>
      <c r="AZ60" t="s">
        <v>87</v>
      </c>
      <c r="BA60" s="5" t="s">
        <v>81</v>
      </c>
      <c r="BC60" t="s">
        <v>8</v>
      </c>
      <c r="BD60" t="s">
        <v>9</v>
      </c>
      <c r="BE60" t="s">
        <v>10</v>
      </c>
      <c r="BF60" t="s">
        <v>11</v>
      </c>
      <c r="BG60" s="5" t="s">
        <v>83</v>
      </c>
      <c r="BI60" t="s">
        <v>84</v>
      </c>
      <c r="BJ60" s="5" t="s">
        <v>83</v>
      </c>
      <c r="BL60" t="s">
        <v>1</v>
      </c>
      <c r="BM60" t="s">
        <v>12</v>
      </c>
      <c r="BN60" s="5" t="s">
        <v>78</v>
      </c>
      <c r="BO60" t="s">
        <v>4</v>
      </c>
      <c r="BP60" s="5" t="s">
        <v>70</v>
      </c>
      <c r="BQ60" t="s">
        <v>177</v>
      </c>
      <c r="BR60" t="s">
        <v>154</v>
      </c>
      <c r="BS60" s="5" t="s">
        <v>155</v>
      </c>
      <c r="BT60" t="s">
        <v>178</v>
      </c>
      <c r="BU60" s="5" t="s">
        <v>159</v>
      </c>
      <c r="BV60" t="s">
        <v>179</v>
      </c>
      <c r="BW60" s="5" t="s">
        <v>161</v>
      </c>
      <c r="BX60" t="s">
        <v>180</v>
      </c>
      <c r="BY60" s="5" t="s">
        <v>161</v>
      </c>
      <c r="BZ60" t="s">
        <v>181</v>
      </c>
      <c r="CA60" s="5" t="s">
        <v>161</v>
      </c>
      <c r="CC60" t="s">
        <v>2</v>
      </c>
      <c r="CD60" t="s">
        <v>13</v>
      </c>
      <c r="CE60" s="5" t="s">
        <v>60</v>
      </c>
      <c r="CG60" t="s">
        <v>56</v>
      </c>
      <c r="CH60" s="5" t="s">
        <v>55</v>
      </c>
    </row>
    <row r="61" spans="1:88" x14ac:dyDescent="0.3">
      <c r="A61" t="s">
        <v>162</v>
      </c>
      <c r="B61" s="5" t="s">
        <v>163</v>
      </c>
      <c r="C61" t="s">
        <v>165</v>
      </c>
      <c r="D61" s="5" t="s">
        <v>168</v>
      </c>
      <c r="E61" t="s">
        <v>171</v>
      </c>
      <c r="F61" s="5" t="s">
        <v>134</v>
      </c>
      <c r="G61" t="s">
        <v>172</v>
      </c>
      <c r="H61" s="5" t="s">
        <v>173</v>
      </c>
      <c r="I61" t="s">
        <v>5</v>
      </c>
      <c r="J61" t="s">
        <v>6</v>
      </c>
      <c r="K61" t="s">
        <v>175</v>
      </c>
      <c r="L61" s="5" t="s">
        <v>83</v>
      </c>
      <c r="N61" t="s">
        <v>104</v>
      </c>
      <c r="O61" s="5" t="s">
        <v>81</v>
      </c>
      <c r="Q61" t="s">
        <v>103</v>
      </c>
      <c r="R61" s="5" t="s">
        <v>80</v>
      </c>
      <c r="T61" t="s">
        <v>102</v>
      </c>
      <c r="U61" s="5" t="s">
        <v>81</v>
      </c>
      <c r="W61" t="s">
        <v>176</v>
      </c>
      <c r="X61" s="5" t="s">
        <v>82</v>
      </c>
      <c r="Z61" t="s">
        <v>0</v>
      </c>
      <c r="AA61" t="s">
        <v>7</v>
      </c>
      <c r="AB61" t="s">
        <v>3</v>
      </c>
      <c r="AC61" s="5" t="s">
        <v>82</v>
      </c>
      <c r="AE61" t="s">
        <v>99</v>
      </c>
      <c r="AF61" s="5" t="s">
        <v>82</v>
      </c>
      <c r="AH61" t="s">
        <v>98</v>
      </c>
      <c r="AI61" s="5" t="s">
        <v>82</v>
      </c>
      <c r="AK61" t="s">
        <v>97</v>
      </c>
      <c r="AL61" s="5" t="s">
        <v>83</v>
      </c>
      <c r="AN61" t="s">
        <v>96</v>
      </c>
      <c r="AO61" s="5" t="s">
        <v>83</v>
      </c>
      <c r="AQ61" t="s">
        <v>95</v>
      </c>
      <c r="AR61" s="5" t="s">
        <v>92</v>
      </c>
      <c r="AT61" t="s">
        <v>94</v>
      </c>
      <c r="AU61" s="5" t="s">
        <v>90</v>
      </c>
      <c r="AW61" t="s">
        <v>93</v>
      </c>
      <c r="AX61" s="5" t="s">
        <v>91</v>
      </c>
      <c r="AZ61" t="s">
        <v>87</v>
      </c>
      <c r="BA61" s="5" t="s">
        <v>82</v>
      </c>
      <c r="BC61" t="s">
        <v>8</v>
      </c>
      <c r="BD61" t="s">
        <v>9</v>
      </c>
      <c r="BE61" t="s">
        <v>10</v>
      </c>
      <c r="BF61" t="s">
        <v>11</v>
      </c>
      <c r="BG61" s="5" t="s">
        <v>82</v>
      </c>
      <c r="BI61" t="s">
        <v>84</v>
      </c>
      <c r="BJ61" s="5" t="s">
        <v>83</v>
      </c>
      <c r="BL61" t="s">
        <v>1</v>
      </c>
      <c r="BM61" t="s">
        <v>12</v>
      </c>
      <c r="BN61" s="5" t="s">
        <v>78</v>
      </c>
      <c r="BO61" t="s">
        <v>4</v>
      </c>
      <c r="BP61" s="5" t="s">
        <v>73</v>
      </c>
      <c r="BQ61" t="s">
        <v>177</v>
      </c>
      <c r="BR61" t="s">
        <v>154</v>
      </c>
      <c r="BS61" s="5" t="s">
        <v>155</v>
      </c>
      <c r="BT61" t="s">
        <v>178</v>
      </c>
      <c r="BU61" s="5" t="s">
        <v>158</v>
      </c>
      <c r="BV61" t="s">
        <v>179</v>
      </c>
      <c r="BW61" s="5" t="s">
        <v>161</v>
      </c>
      <c r="BX61" t="s">
        <v>180</v>
      </c>
      <c r="BY61" s="5" t="s">
        <v>158</v>
      </c>
      <c r="BZ61" t="s">
        <v>181</v>
      </c>
      <c r="CA61" s="5" t="s">
        <v>158</v>
      </c>
      <c r="CC61" t="s">
        <v>2</v>
      </c>
      <c r="CD61" t="s">
        <v>13</v>
      </c>
      <c r="CE61" s="5" t="s">
        <v>59</v>
      </c>
      <c r="CG61" t="s">
        <v>56</v>
      </c>
      <c r="CH61" s="5" t="s">
        <v>54</v>
      </c>
    </row>
    <row r="62" spans="1:88" x14ac:dyDescent="0.3">
      <c r="A62" t="s">
        <v>162</v>
      </c>
      <c r="B62" s="5" t="s">
        <v>163</v>
      </c>
      <c r="C62" t="s">
        <v>165</v>
      </c>
      <c r="D62" s="5" t="s">
        <v>168</v>
      </c>
      <c r="E62" t="s">
        <v>171</v>
      </c>
      <c r="F62" s="5" t="s">
        <v>134</v>
      </c>
      <c r="G62" t="s">
        <v>172</v>
      </c>
      <c r="H62" s="5" t="s">
        <v>173</v>
      </c>
      <c r="I62" t="s">
        <v>5</v>
      </c>
      <c r="J62" t="s">
        <v>6</v>
      </c>
      <c r="K62" t="s">
        <v>175</v>
      </c>
      <c r="L62" s="5" t="s">
        <v>82</v>
      </c>
      <c r="N62" t="s">
        <v>104</v>
      </c>
      <c r="O62" s="5" t="s">
        <v>82</v>
      </c>
      <c r="Q62" t="s">
        <v>103</v>
      </c>
      <c r="R62" s="5" t="s">
        <v>82</v>
      </c>
      <c r="T62" t="s">
        <v>102</v>
      </c>
      <c r="U62" s="5" t="s">
        <v>82</v>
      </c>
      <c r="W62" t="s">
        <v>176</v>
      </c>
      <c r="X62" s="5" t="s">
        <v>82</v>
      </c>
      <c r="Z62" t="s">
        <v>0</v>
      </c>
      <c r="AA62" t="s">
        <v>7</v>
      </c>
      <c r="AB62" t="s">
        <v>3</v>
      </c>
      <c r="AC62" s="5" t="s">
        <v>82</v>
      </c>
      <c r="AE62" t="s">
        <v>99</v>
      </c>
      <c r="AF62" s="5" t="s">
        <v>82</v>
      </c>
      <c r="AH62" t="s">
        <v>98</v>
      </c>
      <c r="AI62" s="5" t="s">
        <v>82</v>
      </c>
      <c r="AK62" t="s">
        <v>97</v>
      </c>
      <c r="AL62" s="5" t="s">
        <v>80</v>
      </c>
      <c r="AN62" t="s">
        <v>96</v>
      </c>
      <c r="AO62" s="5" t="s">
        <v>82</v>
      </c>
      <c r="AQ62" t="s">
        <v>95</v>
      </c>
      <c r="AR62" s="5" t="s">
        <v>91</v>
      </c>
      <c r="AT62" t="s">
        <v>94</v>
      </c>
      <c r="AU62" s="5" t="s">
        <v>91</v>
      </c>
      <c r="AW62" t="s">
        <v>93</v>
      </c>
      <c r="AX62" s="5" t="s">
        <v>91</v>
      </c>
      <c r="AZ62" t="s">
        <v>87</v>
      </c>
      <c r="BA62" s="5" t="s">
        <v>82</v>
      </c>
      <c r="BC62" t="s">
        <v>8</v>
      </c>
      <c r="BD62" t="s">
        <v>9</v>
      </c>
      <c r="BE62" t="s">
        <v>10</v>
      </c>
      <c r="BF62" t="s">
        <v>11</v>
      </c>
      <c r="BG62" s="5" t="s">
        <v>82</v>
      </c>
      <c r="BI62" t="s">
        <v>84</v>
      </c>
      <c r="BJ62" s="5" t="s">
        <v>82</v>
      </c>
      <c r="BL62" t="s">
        <v>1</v>
      </c>
      <c r="BM62" t="s">
        <v>12</v>
      </c>
      <c r="BN62" s="5" t="s">
        <v>78</v>
      </c>
      <c r="BO62" t="s">
        <v>4</v>
      </c>
      <c r="BP62" s="5" t="s">
        <v>70</v>
      </c>
      <c r="BQ62" t="s">
        <v>177</v>
      </c>
      <c r="BR62" t="s">
        <v>154</v>
      </c>
      <c r="BS62" s="5" t="s">
        <v>155</v>
      </c>
      <c r="BT62" t="s">
        <v>178</v>
      </c>
      <c r="BU62" s="5" t="s">
        <v>159</v>
      </c>
      <c r="BV62" t="s">
        <v>179</v>
      </c>
      <c r="BW62" s="5" t="s">
        <v>158</v>
      </c>
      <c r="BX62" t="s">
        <v>180</v>
      </c>
      <c r="BY62" s="5" t="s">
        <v>161</v>
      </c>
      <c r="BZ62" t="s">
        <v>181</v>
      </c>
      <c r="CA62" s="5" t="s">
        <v>161</v>
      </c>
      <c r="CC62" t="s">
        <v>2</v>
      </c>
      <c r="CD62" t="s">
        <v>13</v>
      </c>
      <c r="CE62" s="5" t="s">
        <v>59</v>
      </c>
      <c r="CG62" t="s">
        <v>56</v>
      </c>
      <c r="CH62" s="5" t="s">
        <v>55</v>
      </c>
    </row>
    <row r="63" spans="1:88" x14ac:dyDescent="0.3">
      <c r="A63" t="s">
        <v>162</v>
      </c>
      <c r="B63" s="5" t="s">
        <v>163</v>
      </c>
      <c r="C63" t="s">
        <v>165</v>
      </c>
      <c r="D63" s="5" t="s">
        <v>169</v>
      </c>
      <c r="E63" t="s">
        <v>171</v>
      </c>
      <c r="F63" s="5" t="s">
        <v>134</v>
      </c>
      <c r="G63" t="s">
        <v>172</v>
      </c>
      <c r="H63" s="5" t="s">
        <v>173</v>
      </c>
      <c r="I63" t="s">
        <v>5</v>
      </c>
      <c r="J63" t="s">
        <v>6</v>
      </c>
      <c r="K63" t="s">
        <v>175</v>
      </c>
      <c r="L63" s="5" t="s">
        <v>83</v>
      </c>
      <c r="N63" t="s">
        <v>104</v>
      </c>
      <c r="O63" s="5" t="s">
        <v>83</v>
      </c>
      <c r="Q63" t="s">
        <v>103</v>
      </c>
      <c r="R63" s="5" t="s">
        <v>83</v>
      </c>
      <c r="T63" t="s">
        <v>102</v>
      </c>
      <c r="U63" s="5" t="s">
        <v>83</v>
      </c>
      <c r="W63" t="s">
        <v>176</v>
      </c>
      <c r="X63" s="5" t="s">
        <v>83</v>
      </c>
      <c r="Z63" t="s">
        <v>0</v>
      </c>
      <c r="AA63" t="s">
        <v>7</v>
      </c>
      <c r="AB63" t="s">
        <v>3</v>
      </c>
      <c r="AC63" s="5" t="s">
        <v>83</v>
      </c>
      <c r="AE63" t="s">
        <v>99</v>
      </c>
      <c r="AF63" s="5" t="s">
        <v>83</v>
      </c>
      <c r="AH63" t="s">
        <v>98</v>
      </c>
      <c r="AI63" s="5" t="s">
        <v>83</v>
      </c>
      <c r="AK63" t="s">
        <v>97</v>
      </c>
      <c r="AL63" s="5" t="s">
        <v>82</v>
      </c>
      <c r="AN63" t="s">
        <v>96</v>
      </c>
      <c r="AO63" s="5" t="s">
        <v>83</v>
      </c>
      <c r="AQ63" t="s">
        <v>95</v>
      </c>
      <c r="AR63" s="5" t="s">
        <v>92</v>
      </c>
      <c r="AT63" t="s">
        <v>94</v>
      </c>
      <c r="AU63" s="5" t="s">
        <v>91</v>
      </c>
      <c r="AW63" t="s">
        <v>93</v>
      </c>
      <c r="AX63" s="5" t="s">
        <v>92</v>
      </c>
      <c r="AZ63" t="s">
        <v>87</v>
      </c>
      <c r="BA63" s="5" t="s">
        <v>83</v>
      </c>
      <c r="BC63" t="s">
        <v>8</v>
      </c>
      <c r="BD63" t="s">
        <v>9</v>
      </c>
      <c r="BE63" t="s">
        <v>10</v>
      </c>
      <c r="BF63" t="s">
        <v>11</v>
      </c>
      <c r="BG63" s="5" t="s">
        <v>83</v>
      </c>
      <c r="BI63" t="s">
        <v>84</v>
      </c>
      <c r="BJ63" s="5" t="s">
        <v>83</v>
      </c>
      <c r="BL63" t="s">
        <v>1</v>
      </c>
      <c r="BM63" t="s">
        <v>12</v>
      </c>
      <c r="BN63" s="5" t="s">
        <v>76</v>
      </c>
      <c r="BO63" t="s">
        <v>4</v>
      </c>
      <c r="BP63" s="5" t="s">
        <v>72</v>
      </c>
      <c r="BQ63" t="s">
        <v>177</v>
      </c>
      <c r="BR63" t="s">
        <v>154</v>
      </c>
      <c r="BS63" s="5" t="s">
        <v>155</v>
      </c>
      <c r="BT63" t="s">
        <v>178</v>
      </c>
      <c r="BU63" s="5" t="s">
        <v>159</v>
      </c>
      <c r="BV63" t="s">
        <v>179</v>
      </c>
      <c r="BW63" s="5" t="s">
        <v>161</v>
      </c>
      <c r="BX63" t="s">
        <v>180</v>
      </c>
      <c r="BY63" s="5" t="s">
        <v>161</v>
      </c>
      <c r="BZ63" t="s">
        <v>181</v>
      </c>
      <c r="CA63" s="5" t="s">
        <v>161</v>
      </c>
      <c r="CC63" t="s">
        <v>2</v>
      </c>
      <c r="CD63" t="s">
        <v>13</v>
      </c>
      <c r="CE63" s="5" t="s">
        <v>60</v>
      </c>
      <c r="CG63" t="s">
        <v>56</v>
      </c>
      <c r="CH63" s="5" t="s">
        <v>55</v>
      </c>
    </row>
    <row r="64" spans="1:88" x14ac:dyDescent="0.3">
      <c r="A64" t="s">
        <v>162</v>
      </c>
      <c r="B64" s="5" t="s">
        <v>163</v>
      </c>
      <c r="C64" t="s">
        <v>165</v>
      </c>
      <c r="D64" s="5" t="s">
        <v>168</v>
      </c>
      <c r="E64" t="s">
        <v>171</v>
      </c>
      <c r="F64" s="5" t="s">
        <v>134</v>
      </c>
      <c r="G64" t="s">
        <v>172</v>
      </c>
      <c r="H64" s="5" t="s">
        <v>173</v>
      </c>
      <c r="I64" t="s">
        <v>5</v>
      </c>
      <c r="J64" t="s">
        <v>6</v>
      </c>
      <c r="K64" t="s">
        <v>175</v>
      </c>
      <c r="L64" s="5" t="s">
        <v>83</v>
      </c>
      <c r="N64" t="s">
        <v>104</v>
      </c>
      <c r="O64" s="5" t="s">
        <v>83</v>
      </c>
      <c r="Q64" t="s">
        <v>103</v>
      </c>
      <c r="R64" s="5" t="s">
        <v>83</v>
      </c>
      <c r="T64" t="s">
        <v>102</v>
      </c>
      <c r="U64" s="5" t="s">
        <v>83</v>
      </c>
      <c r="W64" t="s">
        <v>176</v>
      </c>
      <c r="X64" s="5" t="s">
        <v>83</v>
      </c>
      <c r="Z64" t="s">
        <v>0</v>
      </c>
      <c r="AA64" t="s">
        <v>7</v>
      </c>
      <c r="AB64" t="s">
        <v>3</v>
      </c>
      <c r="AC64" s="5" t="s">
        <v>83</v>
      </c>
      <c r="AE64" t="s">
        <v>99</v>
      </c>
      <c r="AF64" s="5" t="s">
        <v>83</v>
      </c>
      <c r="AH64" t="s">
        <v>98</v>
      </c>
      <c r="AI64" s="5" t="s">
        <v>83</v>
      </c>
      <c r="AK64" t="s">
        <v>97</v>
      </c>
      <c r="AL64" s="5" t="s">
        <v>83</v>
      </c>
      <c r="AN64" t="s">
        <v>96</v>
      </c>
      <c r="AO64" s="5" t="s">
        <v>83</v>
      </c>
      <c r="AQ64" t="s">
        <v>95</v>
      </c>
      <c r="AR64" s="5" t="s">
        <v>92</v>
      </c>
      <c r="AT64" t="s">
        <v>94</v>
      </c>
      <c r="AU64" s="5" t="s">
        <v>92</v>
      </c>
      <c r="AW64" t="s">
        <v>93</v>
      </c>
      <c r="AX64" s="5" t="s">
        <v>92</v>
      </c>
      <c r="AZ64" t="s">
        <v>87</v>
      </c>
      <c r="BA64" s="5" t="s">
        <v>83</v>
      </c>
      <c r="BC64" t="s">
        <v>8</v>
      </c>
      <c r="BD64" t="s">
        <v>9</v>
      </c>
      <c r="BE64" t="s">
        <v>10</v>
      </c>
      <c r="BF64" t="s">
        <v>11</v>
      </c>
      <c r="BG64" s="5" t="s">
        <v>83</v>
      </c>
      <c r="BI64" t="s">
        <v>84</v>
      </c>
      <c r="BJ64" s="5" t="s">
        <v>83</v>
      </c>
      <c r="BL64" t="s">
        <v>1</v>
      </c>
      <c r="BM64" t="s">
        <v>12</v>
      </c>
      <c r="BN64" s="5" t="s">
        <v>76</v>
      </c>
      <c r="BO64" t="s">
        <v>4</v>
      </c>
      <c r="BP64" s="5" t="s">
        <v>72</v>
      </c>
      <c r="BQ64" t="s">
        <v>177</v>
      </c>
      <c r="BR64" t="s">
        <v>154</v>
      </c>
      <c r="BS64" s="5" t="s">
        <v>155</v>
      </c>
      <c r="BT64" t="s">
        <v>178</v>
      </c>
      <c r="BU64" s="5" t="s">
        <v>159</v>
      </c>
      <c r="BV64" t="s">
        <v>179</v>
      </c>
      <c r="BW64" s="5" t="s">
        <v>161</v>
      </c>
      <c r="BX64" t="s">
        <v>180</v>
      </c>
      <c r="BY64" s="5" t="s">
        <v>161</v>
      </c>
      <c r="BZ64" t="s">
        <v>181</v>
      </c>
      <c r="CA64" s="5" t="s">
        <v>161</v>
      </c>
      <c r="CC64" t="s">
        <v>2</v>
      </c>
      <c r="CD64" t="s">
        <v>13</v>
      </c>
      <c r="CE64" s="5" t="s">
        <v>60</v>
      </c>
      <c r="CG64" t="s">
        <v>56</v>
      </c>
      <c r="CH64" s="5" t="s">
        <v>55</v>
      </c>
    </row>
    <row r="65" spans="1:88" x14ac:dyDescent="0.3">
      <c r="A65" t="s">
        <v>162</v>
      </c>
      <c r="B65" s="5" t="s">
        <v>163</v>
      </c>
      <c r="C65" t="s">
        <v>165</v>
      </c>
      <c r="D65" s="5" t="s">
        <v>168</v>
      </c>
      <c r="E65" t="s">
        <v>171</v>
      </c>
      <c r="F65" s="5" t="s">
        <v>134</v>
      </c>
      <c r="G65" t="s">
        <v>172</v>
      </c>
      <c r="H65" s="5" t="s">
        <v>173</v>
      </c>
      <c r="I65" t="s">
        <v>5</v>
      </c>
      <c r="J65" t="s">
        <v>6</v>
      </c>
      <c r="K65" t="s">
        <v>175</v>
      </c>
      <c r="L65" s="5" t="s">
        <v>82</v>
      </c>
      <c r="N65" t="s">
        <v>104</v>
      </c>
      <c r="O65" s="5" t="s">
        <v>82</v>
      </c>
      <c r="Q65" t="s">
        <v>103</v>
      </c>
      <c r="R65" s="5" t="s">
        <v>82</v>
      </c>
      <c r="T65" t="s">
        <v>102</v>
      </c>
      <c r="U65" s="5" t="s">
        <v>82</v>
      </c>
      <c r="W65" t="s">
        <v>176</v>
      </c>
      <c r="X65" s="5" t="s">
        <v>83</v>
      </c>
      <c r="Z65" t="s">
        <v>0</v>
      </c>
      <c r="AA65" t="s">
        <v>7</v>
      </c>
      <c r="AB65" t="s">
        <v>3</v>
      </c>
      <c r="AC65" s="5" t="s">
        <v>82</v>
      </c>
      <c r="AE65" t="s">
        <v>99</v>
      </c>
      <c r="AF65" s="5" t="s">
        <v>83</v>
      </c>
      <c r="AH65" t="s">
        <v>98</v>
      </c>
      <c r="AI65" s="5" t="s">
        <v>82</v>
      </c>
      <c r="AK65" t="s">
        <v>97</v>
      </c>
      <c r="AL65" s="5" t="s">
        <v>82</v>
      </c>
      <c r="AN65" t="s">
        <v>96</v>
      </c>
      <c r="AO65" s="5" t="s">
        <v>83</v>
      </c>
      <c r="AQ65" t="s">
        <v>95</v>
      </c>
      <c r="AR65" s="5" t="s">
        <v>91</v>
      </c>
      <c r="AT65" t="s">
        <v>94</v>
      </c>
      <c r="AU65" s="5" t="s">
        <v>91</v>
      </c>
      <c r="AW65" t="s">
        <v>93</v>
      </c>
      <c r="AX65" s="5" t="s">
        <v>91</v>
      </c>
      <c r="AZ65" t="s">
        <v>87</v>
      </c>
      <c r="BA65" s="5" t="s">
        <v>82</v>
      </c>
      <c r="BC65" t="s">
        <v>8</v>
      </c>
      <c r="BD65" t="s">
        <v>9</v>
      </c>
      <c r="BE65" t="s">
        <v>10</v>
      </c>
      <c r="BF65" t="s">
        <v>11</v>
      </c>
      <c r="BG65" s="5" t="s">
        <v>83</v>
      </c>
      <c r="BI65" t="s">
        <v>84</v>
      </c>
      <c r="BJ65" s="5" t="s">
        <v>83</v>
      </c>
      <c r="BL65" t="s">
        <v>1</v>
      </c>
      <c r="BM65" t="s">
        <v>12</v>
      </c>
      <c r="BN65" s="5" t="s">
        <v>75</v>
      </c>
      <c r="BO65" t="s">
        <v>4</v>
      </c>
      <c r="BP65" s="5" t="s">
        <v>70</v>
      </c>
      <c r="BQ65" t="s">
        <v>177</v>
      </c>
      <c r="BR65" t="s">
        <v>154</v>
      </c>
      <c r="BS65" s="5" t="s">
        <v>155</v>
      </c>
      <c r="BT65" t="s">
        <v>178</v>
      </c>
      <c r="BU65" s="5" t="s">
        <v>159</v>
      </c>
      <c r="BV65" t="s">
        <v>179</v>
      </c>
      <c r="BW65" s="5" t="s">
        <v>161</v>
      </c>
      <c r="BX65" t="s">
        <v>180</v>
      </c>
      <c r="BY65" s="5" t="s">
        <v>161</v>
      </c>
      <c r="BZ65" t="s">
        <v>181</v>
      </c>
      <c r="CA65" s="5" t="s">
        <v>161</v>
      </c>
      <c r="CC65" t="s">
        <v>2</v>
      </c>
      <c r="CD65" t="s">
        <v>13</v>
      </c>
      <c r="CE65" s="5" t="s">
        <v>60</v>
      </c>
      <c r="CG65" t="s">
        <v>56</v>
      </c>
      <c r="CH65" s="5" t="s">
        <v>55</v>
      </c>
    </row>
    <row r="66" spans="1:88" x14ac:dyDescent="0.3">
      <c r="A66" t="s">
        <v>162</v>
      </c>
      <c r="B66" s="5" t="s">
        <v>163</v>
      </c>
      <c r="C66" t="s">
        <v>165</v>
      </c>
      <c r="D66" s="5" t="s">
        <v>168</v>
      </c>
      <c r="E66" t="s">
        <v>171</v>
      </c>
      <c r="F66" s="5" t="s">
        <v>134</v>
      </c>
      <c r="G66" t="s">
        <v>172</v>
      </c>
      <c r="H66" s="5" t="s">
        <v>173</v>
      </c>
      <c r="I66" t="s">
        <v>5</v>
      </c>
      <c r="J66" t="s">
        <v>6</v>
      </c>
      <c r="K66" t="s">
        <v>175</v>
      </c>
      <c r="L66" s="5" t="s">
        <v>82</v>
      </c>
      <c r="N66" t="s">
        <v>104</v>
      </c>
      <c r="O66" s="5" t="s">
        <v>82</v>
      </c>
      <c r="Q66" t="s">
        <v>103</v>
      </c>
      <c r="R66" s="5" t="s">
        <v>82</v>
      </c>
      <c r="T66" t="s">
        <v>102</v>
      </c>
      <c r="U66" s="5" t="s">
        <v>81</v>
      </c>
      <c r="V66" t="s">
        <v>34</v>
      </c>
      <c r="W66" t="s">
        <v>176</v>
      </c>
      <c r="X66" s="5" t="s">
        <v>82</v>
      </c>
      <c r="Y66" t="s">
        <v>35</v>
      </c>
      <c r="Z66" t="s">
        <v>0</v>
      </c>
      <c r="AA66" t="s">
        <v>7</v>
      </c>
      <c r="AB66" t="s">
        <v>3</v>
      </c>
      <c r="AC66" s="5" t="s">
        <v>82</v>
      </c>
      <c r="AE66" t="s">
        <v>99</v>
      </c>
      <c r="AF66" s="5" t="s">
        <v>83</v>
      </c>
      <c r="AH66" t="s">
        <v>98</v>
      </c>
      <c r="AI66" s="5" t="s">
        <v>82</v>
      </c>
      <c r="AK66" t="s">
        <v>97</v>
      </c>
      <c r="AL66" s="5" t="s">
        <v>83</v>
      </c>
      <c r="AN66" t="s">
        <v>96</v>
      </c>
      <c r="AO66" s="5" t="s">
        <v>82</v>
      </c>
      <c r="AQ66" t="s">
        <v>95</v>
      </c>
      <c r="AR66" s="5" t="s">
        <v>88</v>
      </c>
      <c r="AT66" t="s">
        <v>94</v>
      </c>
      <c r="AU66" s="5" t="s">
        <v>91</v>
      </c>
      <c r="AW66" t="s">
        <v>93</v>
      </c>
      <c r="AX66" s="5" t="s">
        <v>92</v>
      </c>
      <c r="AZ66" t="s">
        <v>87</v>
      </c>
      <c r="BA66" s="5" t="s">
        <v>83</v>
      </c>
      <c r="BC66" t="s">
        <v>8</v>
      </c>
      <c r="BD66" t="s">
        <v>9</v>
      </c>
      <c r="BE66" t="s">
        <v>10</v>
      </c>
      <c r="BF66" t="s">
        <v>11</v>
      </c>
      <c r="BG66" s="5" t="s">
        <v>83</v>
      </c>
      <c r="BI66" t="s">
        <v>84</v>
      </c>
      <c r="BJ66" s="5" t="s">
        <v>83</v>
      </c>
      <c r="BL66" t="s">
        <v>1</v>
      </c>
      <c r="BM66" t="s">
        <v>12</v>
      </c>
      <c r="BN66" s="5" t="s">
        <v>78</v>
      </c>
      <c r="BO66" t="s">
        <v>4</v>
      </c>
      <c r="BP66" s="5" t="s">
        <v>70</v>
      </c>
      <c r="BQ66" t="s">
        <v>177</v>
      </c>
      <c r="BR66" t="s">
        <v>154</v>
      </c>
      <c r="BS66" s="5" t="s">
        <v>156</v>
      </c>
      <c r="BT66" t="s">
        <v>178</v>
      </c>
      <c r="BU66" s="5" t="s">
        <v>158</v>
      </c>
      <c r="BV66" t="s">
        <v>179</v>
      </c>
      <c r="BW66" s="5" t="s">
        <v>161</v>
      </c>
      <c r="BX66" t="s">
        <v>180</v>
      </c>
      <c r="BY66" s="5" t="s">
        <v>161</v>
      </c>
      <c r="BZ66" t="s">
        <v>181</v>
      </c>
      <c r="CA66" s="5" t="s">
        <v>161</v>
      </c>
      <c r="CC66" t="s">
        <v>2</v>
      </c>
      <c r="CD66" t="s">
        <v>13</v>
      </c>
      <c r="CE66" s="5" t="s">
        <v>60</v>
      </c>
      <c r="CG66" t="s">
        <v>56</v>
      </c>
      <c r="CH66" s="5" t="s">
        <v>55</v>
      </c>
    </row>
    <row r="67" spans="1:88" x14ac:dyDescent="0.3">
      <c r="A67" t="s">
        <v>162</v>
      </c>
      <c r="B67" s="5" t="s">
        <v>163</v>
      </c>
      <c r="C67" t="s">
        <v>165</v>
      </c>
      <c r="D67" s="5" t="s">
        <v>168</v>
      </c>
      <c r="E67" t="s">
        <v>171</v>
      </c>
      <c r="F67" s="5" t="s">
        <v>134</v>
      </c>
      <c r="G67" t="s">
        <v>172</v>
      </c>
      <c r="H67" s="5" t="s">
        <v>173</v>
      </c>
      <c r="I67" t="s">
        <v>5</v>
      </c>
      <c r="J67" t="s">
        <v>6</v>
      </c>
      <c r="K67" t="s">
        <v>175</v>
      </c>
      <c r="L67" s="5" t="s">
        <v>83</v>
      </c>
      <c r="N67" t="s">
        <v>104</v>
      </c>
      <c r="O67" s="5" t="s">
        <v>83</v>
      </c>
      <c r="Q67" t="s">
        <v>103</v>
      </c>
      <c r="R67" s="5" t="s">
        <v>83</v>
      </c>
      <c r="T67" t="s">
        <v>102</v>
      </c>
      <c r="U67" s="5" t="s">
        <v>83</v>
      </c>
      <c r="W67" t="s">
        <v>176</v>
      </c>
      <c r="X67" s="5" t="s">
        <v>83</v>
      </c>
      <c r="Z67" t="s">
        <v>0</v>
      </c>
      <c r="AA67" t="s">
        <v>7</v>
      </c>
      <c r="AB67" t="s">
        <v>3</v>
      </c>
      <c r="AC67" s="5" t="s">
        <v>83</v>
      </c>
      <c r="AE67" t="s">
        <v>99</v>
      </c>
      <c r="AF67" s="5" t="s">
        <v>81</v>
      </c>
      <c r="AH67" t="s">
        <v>98</v>
      </c>
      <c r="AI67" s="5" t="s">
        <v>82</v>
      </c>
      <c r="AK67" t="s">
        <v>97</v>
      </c>
      <c r="AL67" s="5" t="s">
        <v>82</v>
      </c>
      <c r="AN67" t="s">
        <v>96</v>
      </c>
      <c r="AO67" s="5" t="s">
        <v>82</v>
      </c>
      <c r="AQ67" t="s">
        <v>95</v>
      </c>
      <c r="AR67" s="5" t="s">
        <v>92</v>
      </c>
      <c r="AT67" t="s">
        <v>94</v>
      </c>
      <c r="AU67" s="5" t="s">
        <v>92</v>
      </c>
      <c r="AW67" t="s">
        <v>93</v>
      </c>
      <c r="AX67" s="5" t="s">
        <v>92</v>
      </c>
      <c r="AZ67" t="s">
        <v>87</v>
      </c>
      <c r="BA67" s="5" t="s">
        <v>83</v>
      </c>
      <c r="BC67" t="s">
        <v>8</v>
      </c>
      <c r="BD67" t="s">
        <v>9</v>
      </c>
      <c r="BE67" t="s">
        <v>10</v>
      </c>
      <c r="BF67" t="s">
        <v>11</v>
      </c>
      <c r="BG67" s="5" t="s">
        <v>83</v>
      </c>
      <c r="BI67" t="s">
        <v>84</v>
      </c>
      <c r="BJ67" s="5" t="s">
        <v>83</v>
      </c>
      <c r="BL67" t="s">
        <v>1</v>
      </c>
      <c r="BM67" t="s">
        <v>12</v>
      </c>
      <c r="BN67" s="5" t="s">
        <v>76</v>
      </c>
      <c r="BO67" t="s">
        <v>4</v>
      </c>
      <c r="BP67" s="5" t="s">
        <v>72</v>
      </c>
      <c r="BQ67" t="s">
        <v>177</v>
      </c>
      <c r="BR67" t="s">
        <v>154</v>
      </c>
      <c r="BS67" s="5" t="s">
        <v>155</v>
      </c>
      <c r="BT67" t="s">
        <v>178</v>
      </c>
      <c r="BU67" s="5" t="s">
        <v>159</v>
      </c>
      <c r="BV67" t="s">
        <v>179</v>
      </c>
      <c r="BW67" s="5" t="s">
        <v>161</v>
      </c>
      <c r="BX67" t="s">
        <v>180</v>
      </c>
      <c r="BY67" s="5" t="s">
        <v>161</v>
      </c>
      <c r="BZ67" t="s">
        <v>181</v>
      </c>
      <c r="CA67" s="5" t="s">
        <v>161</v>
      </c>
      <c r="CC67" t="s">
        <v>2</v>
      </c>
      <c r="CD67" t="s">
        <v>13</v>
      </c>
      <c r="CE67" s="5" t="s">
        <v>60</v>
      </c>
      <c r="CG67" t="s">
        <v>56</v>
      </c>
      <c r="CH67" s="5" t="s">
        <v>55</v>
      </c>
    </row>
    <row r="68" spans="1:88" x14ac:dyDescent="0.3">
      <c r="A68" t="s">
        <v>162</v>
      </c>
      <c r="B68" s="5" t="s">
        <v>163</v>
      </c>
      <c r="C68" t="s">
        <v>165</v>
      </c>
      <c r="D68" s="5" t="s">
        <v>168</v>
      </c>
      <c r="E68" t="s">
        <v>171</v>
      </c>
      <c r="F68" s="5" t="s">
        <v>134</v>
      </c>
      <c r="G68" t="s">
        <v>172</v>
      </c>
      <c r="H68" s="5" t="s">
        <v>173</v>
      </c>
      <c r="I68" t="s">
        <v>5</v>
      </c>
      <c r="J68" t="s">
        <v>6</v>
      </c>
      <c r="K68" t="s">
        <v>175</v>
      </c>
      <c r="L68" s="5" t="s">
        <v>83</v>
      </c>
      <c r="N68" t="s">
        <v>104</v>
      </c>
      <c r="O68" s="5" t="s">
        <v>83</v>
      </c>
      <c r="Q68" t="s">
        <v>103</v>
      </c>
      <c r="R68" s="5" t="s">
        <v>51</v>
      </c>
      <c r="S68" t="s">
        <v>36</v>
      </c>
      <c r="T68" t="s">
        <v>102</v>
      </c>
      <c r="U68" s="5" t="s">
        <v>83</v>
      </c>
      <c r="W68" t="s">
        <v>176</v>
      </c>
      <c r="X68" s="5" t="s">
        <v>83</v>
      </c>
      <c r="Z68" t="s">
        <v>0</v>
      </c>
      <c r="AA68" t="s">
        <v>7</v>
      </c>
      <c r="AB68" t="s">
        <v>3</v>
      </c>
      <c r="AC68" s="5" t="s">
        <v>82</v>
      </c>
      <c r="AE68" t="s">
        <v>99</v>
      </c>
      <c r="AF68" s="5" t="s">
        <v>82</v>
      </c>
      <c r="AH68" t="s">
        <v>98</v>
      </c>
      <c r="AI68" s="5" t="s">
        <v>51</v>
      </c>
      <c r="AJ68" t="s">
        <v>37</v>
      </c>
      <c r="AK68" t="s">
        <v>97</v>
      </c>
      <c r="AL68" s="5" t="s">
        <v>81</v>
      </c>
      <c r="AN68" t="s">
        <v>96</v>
      </c>
      <c r="AO68" s="5" t="s">
        <v>82</v>
      </c>
      <c r="AQ68" t="s">
        <v>95</v>
      </c>
      <c r="AR68" s="5" t="s">
        <v>91</v>
      </c>
      <c r="AT68" t="s">
        <v>94</v>
      </c>
      <c r="AU68" s="5" t="s">
        <v>91</v>
      </c>
      <c r="AW68" t="s">
        <v>93</v>
      </c>
      <c r="AX68" s="5" t="s">
        <v>91</v>
      </c>
      <c r="AZ68" t="s">
        <v>87</v>
      </c>
      <c r="BA68" s="5" t="s">
        <v>82</v>
      </c>
      <c r="BC68" t="s">
        <v>8</v>
      </c>
      <c r="BD68" t="s">
        <v>9</v>
      </c>
      <c r="BE68" t="s">
        <v>10</v>
      </c>
      <c r="BF68" t="s">
        <v>11</v>
      </c>
      <c r="BG68" s="5" t="s">
        <v>83</v>
      </c>
      <c r="BI68" t="s">
        <v>84</v>
      </c>
      <c r="BJ68" s="5" t="s">
        <v>83</v>
      </c>
      <c r="BL68" t="s">
        <v>1</v>
      </c>
      <c r="BM68" t="s">
        <v>12</v>
      </c>
      <c r="BN68" s="5" t="s">
        <v>75</v>
      </c>
      <c r="BO68" t="s">
        <v>4</v>
      </c>
      <c r="BP68" s="5" t="s">
        <v>70</v>
      </c>
      <c r="BQ68" t="s">
        <v>177</v>
      </c>
      <c r="BR68" t="s">
        <v>154</v>
      </c>
      <c r="BS68" s="5" t="s">
        <v>155</v>
      </c>
      <c r="BT68" t="s">
        <v>178</v>
      </c>
      <c r="BU68" s="5" t="s">
        <v>159</v>
      </c>
      <c r="BV68" t="s">
        <v>179</v>
      </c>
      <c r="BW68" s="5" t="s">
        <v>161</v>
      </c>
      <c r="BX68" t="s">
        <v>180</v>
      </c>
      <c r="BY68" s="5" t="s">
        <v>161</v>
      </c>
      <c r="BZ68" t="s">
        <v>181</v>
      </c>
      <c r="CA68" s="5" t="s">
        <v>161</v>
      </c>
      <c r="CC68" t="s">
        <v>2</v>
      </c>
      <c r="CD68" t="s">
        <v>13</v>
      </c>
      <c r="CE68" s="5" t="s">
        <v>60</v>
      </c>
      <c r="CG68" t="s">
        <v>56</v>
      </c>
      <c r="CH68" s="5" t="s">
        <v>55</v>
      </c>
    </row>
    <row r="69" spans="1:88" x14ac:dyDescent="0.3">
      <c r="A69" t="s">
        <v>162</v>
      </c>
      <c r="B69" s="5" t="s">
        <v>163</v>
      </c>
      <c r="C69" t="s">
        <v>165</v>
      </c>
      <c r="D69" s="5" t="s">
        <v>168</v>
      </c>
      <c r="E69" t="s">
        <v>171</v>
      </c>
      <c r="F69" s="5" t="s">
        <v>134</v>
      </c>
      <c r="G69" t="s">
        <v>172</v>
      </c>
      <c r="H69" s="5" t="s">
        <v>173</v>
      </c>
      <c r="I69" t="s">
        <v>5</v>
      </c>
      <c r="J69" t="s">
        <v>6</v>
      </c>
      <c r="K69" t="s">
        <v>175</v>
      </c>
      <c r="L69" s="5" t="s">
        <v>82</v>
      </c>
      <c r="N69" t="s">
        <v>104</v>
      </c>
      <c r="O69" s="5" t="s">
        <v>83</v>
      </c>
      <c r="Q69" t="s">
        <v>103</v>
      </c>
      <c r="R69" s="5" t="s">
        <v>82</v>
      </c>
      <c r="T69" t="s">
        <v>102</v>
      </c>
      <c r="U69" s="5" t="s">
        <v>82</v>
      </c>
      <c r="W69" t="s">
        <v>176</v>
      </c>
      <c r="X69" s="5" t="s">
        <v>82</v>
      </c>
      <c r="Z69" t="s">
        <v>0</v>
      </c>
      <c r="AA69" t="s">
        <v>7</v>
      </c>
      <c r="AB69" t="s">
        <v>3</v>
      </c>
      <c r="AC69" s="5" t="s">
        <v>82</v>
      </c>
      <c r="AE69" t="s">
        <v>99</v>
      </c>
      <c r="AF69" s="5" t="s">
        <v>82</v>
      </c>
      <c r="AH69" t="s">
        <v>98</v>
      </c>
      <c r="AI69" s="5" t="s">
        <v>82</v>
      </c>
      <c r="AK69" t="s">
        <v>97</v>
      </c>
      <c r="AL69" s="5" t="s">
        <v>80</v>
      </c>
      <c r="AN69" t="s">
        <v>96</v>
      </c>
      <c r="AO69" s="5" t="s">
        <v>81</v>
      </c>
      <c r="AQ69" t="s">
        <v>95</v>
      </c>
      <c r="AR69" s="5" t="s">
        <v>90</v>
      </c>
      <c r="AT69" t="s">
        <v>94</v>
      </c>
      <c r="AU69" s="5" t="s">
        <v>90</v>
      </c>
      <c r="AW69" t="s">
        <v>93</v>
      </c>
      <c r="AX69" s="5" t="s">
        <v>91</v>
      </c>
      <c r="AZ69" t="s">
        <v>87</v>
      </c>
      <c r="BA69" s="5" t="s">
        <v>82</v>
      </c>
      <c r="BC69" t="s">
        <v>8</v>
      </c>
      <c r="BD69" t="s">
        <v>9</v>
      </c>
      <c r="BE69" t="s">
        <v>10</v>
      </c>
      <c r="BF69" t="s">
        <v>11</v>
      </c>
      <c r="BG69" s="5" t="s">
        <v>82</v>
      </c>
      <c r="BI69" t="s">
        <v>84</v>
      </c>
      <c r="BJ69" s="5" t="s">
        <v>81</v>
      </c>
      <c r="BL69" t="s">
        <v>1</v>
      </c>
      <c r="BM69" t="s">
        <v>12</v>
      </c>
      <c r="BN69" s="5" t="s">
        <v>78</v>
      </c>
      <c r="BO69" t="s">
        <v>4</v>
      </c>
      <c r="BP69" s="5" t="s">
        <v>72</v>
      </c>
      <c r="BQ69" t="s">
        <v>177</v>
      </c>
      <c r="BR69" t="s">
        <v>154</v>
      </c>
      <c r="BS69" s="5" t="s">
        <v>155</v>
      </c>
      <c r="BT69" t="s">
        <v>178</v>
      </c>
      <c r="BU69" s="5" t="s">
        <v>159</v>
      </c>
      <c r="BV69" t="s">
        <v>179</v>
      </c>
      <c r="BW69" s="5" t="s">
        <v>161</v>
      </c>
      <c r="BX69" t="s">
        <v>180</v>
      </c>
      <c r="BY69" s="5" t="s">
        <v>161</v>
      </c>
      <c r="BZ69" t="s">
        <v>181</v>
      </c>
      <c r="CA69" s="5" t="s">
        <v>158</v>
      </c>
      <c r="CC69" t="s">
        <v>2</v>
      </c>
      <c r="CD69" t="s">
        <v>13</v>
      </c>
      <c r="CE69" s="5" t="s">
        <v>59</v>
      </c>
      <c r="CG69" t="s">
        <v>56</v>
      </c>
      <c r="CH69" s="5" t="s">
        <v>54</v>
      </c>
      <c r="CJ69" t="s">
        <v>38</v>
      </c>
    </row>
    <row r="70" spans="1:88" x14ac:dyDescent="0.3">
      <c r="A70" t="s">
        <v>162</v>
      </c>
      <c r="B70" s="5" t="s">
        <v>163</v>
      </c>
      <c r="C70" t="s">
        <v>165</v>
      </c>
      <c r="D70" s="5" t="s">
        <v>168</v>
      </c>
      <c r="E70" t="s">
        <v>171</v>
      </c>
      <c r="F70" s="5" t="s">
        <v>134</v>
      </c>
      <c r="G70" t="s">
        <v>172</v>
      </c>
      <c r="H70" s="5" t="s">
        <v>173</v>
      </c>
      <c r="I70" t="s">
        <v>5</v>
      </c>
      <c r="J70" t="s">
        <v>6</v>
      </c>
      <c r="K70" t="s">
        <v>175</v>
      </c>
      <c r="L70" s="5" t="s">
        <v>83</v>
      </c>
      <c r="N70" t="s">
        <v>104</v>
      </c>
      <c r="O70" s="5" t="s">
        <v>83</v>
      </c>
      <c r="Q70" t="s">
        <v>103</v>
      </c>
      <c r="R70" s="5" t="s">
        <v>83</v>
      </c>
      <c r="T70" t="s">
        <v>102</v>
      </c>
      <c r="U70" s="5" t="s">
        <v>83</v>
      </c>
      <c r="W70" t="s">
        <v>176</v>
      </c>
      <c r="X70" s="5" t="s">
        <v>83</v>
      </c>
      <c r="Z70" t="s">
        <v>0</v>
      </c>
      <c r="AA70" t="s">
        <v>7</v>
      </c>
      <c r="AB70" t="s">
        <v>3</v>
      </c>
      <c r="AC70" s="5" t="s">
        <v>83</v>
      </c>
      <c r="AE70" t="s">
        <v>99</v>
      </c>
      <c r="AF70" s="5" t="s">
        <v>81</v>
      </c>
      <c r="AH70" t="s">
        <v>98</v>
      </c>
      <c r="AI70" s="5" t="s">
        <v>83</v>
      </c>
      <c r="AK70" t="s">
        <v>97</v>
      </c>
      <c r="AL70" s="5" t="s">
        <v>82</v>
      </c>
      <c r="AN70" t="s">
        <v>96</v>
      </c>
      <c r="AO70" s="5" t="s">
        <v>82</v>
      </c>
      <c r="AQ70" t="s">
        <v>95</v>
      </c>
      <c r="AR70" s="5" t="s">
        <v>91</v>
      </c>
      <c r="AT70" t="s">
        <v>94</v>
      </c>
      <c r="AU70" s="5" t="s">
        <v>91</v>
      </c>
      <c r="AW70" t="s">
        <v>93</v>
      </c>
      <c r="AX70" s="5" t="s">
        <v>91</v>
      </c>
      <c r="AZ70" t="s">
        <v>87</v>
      </c>
      <c r="BA70" s="5" t="s">
        <v>83</v>
      </c>
      <c r="BC70" t="s">
        <v>8</v>
      </c>
      <c r="BD70" t="s">
        <v>9</v>
      </c>
      <c r="BE70" t="s">
        <v>10</v>
      </c>
      <c r="BF70" t="s">
        <v>11</v>
      </c>
      <c r="BG70" s="5" t="s">
        <v>83</v>
      </c>
      <c r="BI70" t="s">
        <v>84</v>
      </c>
      <c r="BJ70" s="5" t="s">
        <v>83</v>
      </c>
      <c r="BL70" t="s">
        <v>1</v>
      </c>
      <c r="BM70" t="s">
        <v>12</v>
      </c>
      <c r="BN70" s="5" t="s">
        <v>78</v>
      </c>
      <c r="BO70" t="s">
        <v>4</v>
      </c>
      <c r="BP70" s="5" t="s">
        <v>72</v>
      </c>
      <c r="BQ70" t="s">
        <v>177</v>
      </c>
      <c r="BR70" t="s">
        <v>154</v>
      </c>
      <c r="BS70" s="5" t="s">
        <v>155</v>
      </c>
      <c r="BT70" t="s">
        <v>178</v>
      </c>
      <c r="BU70" s="5" t="s">
        <v>159</v>
      </c>
      <c r="BV70" t="s">
        <v>179</v>
      </c>
      <c r="BW70" s="5" t="s">
        <v>161</v>
      </c>
      <c r="BX70" t="s">
        <v>180</v>
      </c>
      <c r="BY70" s="5" t="s">
        <v>161</v>
      </c>
      <c r="BZ70" t="s">
        <v>181</v>
      </c>
      <c r="CA70" s="5" t="s">
        <v>161</v>
      </c>
      <c r="CC70" t="s">
        <v>2</v>
      </c>
      <c r="CD70" t="s">
        <v>13</v>
      </c>
      <c r="CE70" s="5" t="s">
        <v>60</v>
      </c>
      <c r="CG70" t="s">
        <v>56</v>
      </c>
      <c r="CH70" s="5" t="s">
        <v>55</v>
      </c>
    </row>
    <row r="71" spans="1:88" x14ac:dyDescent="0.3">
      <c r="A71" t="s">
        <v>162</v>
      </c>
      <c r="B71" s="5" t="s">
        <v>163</v>
      </c>
      <c r="C71" t="s">
        <v>165</v>
      </c>
      <c r="D71" s="5" t="s">
        <v>167</v>
      </c>
      <c r="E71" t="s">
        <v>171</v>
      </c>
      <c r="F71" s="5" t="s">
        <v>134</v>
      </c>
      <c r="G71" t="s">
        <v>172</v>
      </c>
      <c r="H71" s="5" t="s">
        <v>173</v>
      </c>
      <c r="I71" t="s">
        <v>5</v>
      </c>
      <c r="J71" t="s">
        <v>6</v>
      </c>
      <c r="K71" t="s">
        <v>175</v>
      </c>
      <c r="L71" s="5" t="s">
        <v>81</v>
      </c>
      <c r="N71" t="s">
        <v>104</v>
      </c>
      <c r="O71" s="5" t="s">
        <v>80</v>
      </c>
      <c r="Q71" t="s">
        <v>103</v>
      </c>
      <c r="R71" s="5" t="s">
        <v>81</v>
      </c>
      <c r="T71" t="s">
        <v>102</v>
      </c>
      <c r="U71" s="5" t="s">
        <v>80</v>
      </c>
      <c r="W71" t="s">
        <v>176</v>
      </c>
      <c r="X71" s="5" t="s">
        <v>81</v>
      </c>
      <c r="Z71" t="s">
        <v>0</v>
      </c>
      <c r="AA71" t="s">
        <v>7</v>
      </c>
      <c r="AB71" t="s">
        <v>3</v>
      </c>
      <c r="AC71" s="5" t="s">
        <v>83</v>
      </c>
      <c r="AE71" t="s">
        <v>99</v>
      </c>
      <c r="AF71" s="5" t="s">
        <v>80</v>
      </c>
      <c r="AH71" t="s">
        <v>98</v>
      </c>
      <c r="AI71" s="5" t="s">
        <v>81</v>
      </c>
      <c r="AK71" t="s">
        <v>97</v>
      </c>
      <c r="AL71" s="5" t="s">
        <v>83</v>
      </c>
      <c r="AN71" t="s">
        <v>96</v>
      </c>
      <c r="AO71" s="5" t="s">
        <v>83</v>
      </c>
      <c r="AQ71" t="s">
        <v>95</v>
      </c>
      <c r="AR71" s="5" t="s">
        <v>92</v>
      </c>
      <c r="AT71" t="s">
        <v>94</v>
      </c>
      <c r="AU71" s="5" t="s">
        <v>89</v>
      </c>
      <c r="AW71" t="s">
        <v>93</v>
      </c>
      <c r="AX71" s="5" t="s">
        <v>92</v>
      </c>
      <c r="AZ71" t="s">
        <v>87</v>
      </c>
      <c r="BA71" s="5" t="s">
        <v>83</v>
      </c>
      <c r="BC71" t="s">
        <v>8</v>
      </c>
      <c r="BD71" t="s">
        <v>9</v>
      </c>
      <c r="BE71" t="s">
        <v>10</v>
      </c>
      <c r="BF71" t="s">
        <v>11</v>
      </c>
      <c r="BG71" s="5" t="s">
        <v>83</v>
      </c>
      <c r="BI71" t="s">
        <v>84</v>
      </c>
      <c r="BJ71" s="5" t="s">
        <v>83</v>
      </c>
      <c r="BL71" t="s">
        <v>1</v>
      </c>
      <c r="BM71" t="s">
        <v>12</v>
      </c>
      <c r="BN71" s="5" t="s">
        <v>76</v>
      </c>
      <c r="BO71" t="s">
        <v>4</v>
      </c>
      <c r="BP71" s="5" t="s">
        <v>73</v>
      </c>
      <c r="BQ71" t="s">
        <v>177</v>
      </c>
      <c r="BR71" t="s">
        <v>154</v>
      </c>
      <c r="BS71" s="5" t="s">
        <v>155</v>
      </c>
      <c r="BT71" t="s">
        <v>178</v>
      </c>
      <c r="BU71" s="5" t="s">
        <v>159</v>
      </c>
      <c r="BV71" t="s">
        <v>179</v>
      </c>
      <c r="BW71" s="5" t="s">
        <v>160</v>
      </c>
      <c r="BX71" t="s">
        <v>180</v>
      </c>
      <c r="BY71" s="5" t="s">
        <v>160</v>
      </c>
      <c r="BZ71" t="s">
        <v>181</v>
      </c>
      <c r="CA71" s="5" t="s">
        <v>161</v>
      </c>
      <c r="CC71" t="s">
        <v>2</v>
      </c>
      <c r="CD71" t="s">
        <v>13</v>
      </c>
      <c r="CE71" s="5" t="s">
        <v>59</v>
      </c>
      <c r="CG71" t="s">
        <v>56</v>
      </c>
      <c r="CH71" s="5" t="s">
        <v>55</v>
      </c>
    </row>
    <row r="72" spans="1:88" x14ac:dyDescent="0.3">
      <c r="A72" t="s">
        <v>162</v>
      </c>
      <c r="B72" s="5" t="s">
        <v>163</v>
      </c>
      <c r="C72" t="s">
        <v>165</v>
      </c>
      <c r="D72" s="5" t="s">
        <v>168</v>
      </c>
      <c r="E72" t="s">
        <v>171</v>
      </c>
      <c r="F72" s="5" t="s">
        <v>134</v>
      </c>
      <c r="G72" t="s">
        <v>172</v>
      </c>
      <c r="H72" s="5" t="s">
        <v>173</v>
      </c>
      <c r="I72" t="s">
        <v>5</v>
      </c>
      <c r="J72" t="s">
        <v>6</v>
      </c>
      <c r="K72" t="s">
        <v>175</v>
      </c>
      <c r="L72" s="5" t="s">
        <v>83</v>
      </c>
      <c r="M72" t="s">
        <v>39</v>
      </c>
      <c r="N72" t="s">
        <v>104</v>
      </c>
      <c r="O72" s="5" t="s">
        <v>83</v>
      </c>
      <c r="P72" t="s">
        <v>15</v>
      </c>
      <c r="Q72" t="s">
        <v>103</v>
      </c>
      <c r="R72" s="5" t="s">
        <v>82</v>
      </c>
      <c r="T72" t="s">
        <v>102</v>
      </c>
      <c r="U72" s="5" t="s">
        <v>81</v>
      </c>
      <c r="W72" t="s">
        <v>176</v>
      </c>
      <c r="X72" s="5" t="s">
        <v>83</v>
      </c>
      <c r="Z72" t="s">
        <v>0</v>
      </c>
      <c r="AA72" t="s">
        <v>7</v>
      </c>
      <c r="AB72" t="s">
        <v>3</v>
      </c>
      <c r="AC72" s="5" t="s">
        <v>83</v>
      </c>
      <c r="AE72" t="s">
        <v>99</v>
      </c>
      <c r="AF72" s="5" t="s">
        <v>83</v>
      </c>
      <c r="AH72" t="s">
        <v>98</v>
      </c>
      <c r="AI72" s="5" t="s">
        <v>82</v>
      </c>
      <c r="AK72" t="s">
        <v>97</v>
      </c>
      <c r="AL72" s="5" t="s">
        <v>82</v>
      </c>
      <c r="AN72" t="s">
        <v>96</v>
      </c>
      <c r="AO72" s="5" t="s">
        <v>83</v>
      </c>
      <c r="AQ72" t="s">
        <v>95</v>
      </c>
      <c r="AR72" s="5" t="s">
        <v>91</v>
      </c>
      <c r="AT72" t="s">
        <v>94</v>
      </c>
      <c r="AU72" s="5" t="s">
        <v>92</v>
      </c>
      <c r="AW72" t="s">
        <v>93</v>
      </c>
      <c r="AX72" s="5" t="s">
        <v>92</v>
      </c>
      <c r="AZ72" t="s">
        <v>87</v>
      </c>
      <c r="BA72" s="5" t="s">
        <v>83</v>
      </c>
      <c r="BC72" t="s">
        <v>8</v>
      </c>
      <c r="BD72" t="s">
        <v>9</v>
      </c>
      <c r="BE72" t="s">
        <v>10</v>
      </c>
      <c r="BF72" t="s">
        <v>11</v>
      </c>
      <c r="BG72" s="5" t="s">
        <v>82</v>
      </c>
      <c r="BI72" t="s">
        <v>84</v>
      </c>
      <c r="BJ72" s="5" t="s">
        <v>83</v>
      </c>
      <c r="BL72" t="s">
        <v>1</v>
      </c>
      <c r="BM72" t="s">
        <v>12</v>
      </c>
      <c r="BN72" s="5" t="s">
        <v>78</v>
      </c>
      <c r="BO72" t="s">
        <v>4</v>
      </c>
      <c r="BP72" s="5" t="s">
        <v>70</v>
      </c>
      <c r="BQ72" t="s">
        <v>177</v>
      </c>
      <c r="BR72" t="s">
        <v>154</v>
      </c>
      <c r="BS72" s="5" t="s">
        <v>155</v>
      </c>
      <c r="BT72" t="s">
        <v>178</v>
      </c>
      <c r="BU72" s="5" t="s">
        <v>159</v>
      </c>
      <c r="BV72" t="s">
        <v>179</v>
      </c>
      <c r="BW72" s="5" t="s">
        <v>161</v>
      </c>
      <c r="BX72" t="s">
        <v>180</v>
      </c>
      <c r="BY72" s="5" t="s">
        <v>161</v>
      </c>
      <c r="BZ72" t="s">
        <v>181</v>
      </c>
      <c r="CA72" s="5" t="s">
        <v>158</v>
      </c>
      <c r="CC72" t="s">
        <v>2</v>
      </c>
      <c r="CD72" t="s">
        <v>13</v>
      </c>
      <c r="CE72" s="5" t="s">
        <v>60</v>
      </c>
      <c r="CG72" t="s">
        <v>56</v>
      </c>
      <c r="CH72" s="5" t="s">
        <v>54</v>
      </c>
    </row>
    <row r="73" spans="1:88" x14ac:dyDescent="0.3">
      <c r="A73" t="s">
        <v>162</v>
      </c>
      <c r="B73" s="5" t="s">
        <v>163</v>
      </c>
      <c r="C73" t="s">
        <v>165</v>
      </c>
      <c r="D73" s="5" t="s">
        <v>168</v>
      </c>
      <c r="E73" t="s">
        <v>171</v>
      </c>
      <c r="F73" s="5" t="s">
        <v>134</v>
      </c>
      <c r="G73" t="s">
        <v>172</v>
      </c>
      <c r="H73" s="5" t="s">
        <v>173</v>
      </c>
      <c r="I73" t="s">
        <v>5</v>
      </c>
      <c r="J73" t="s">
        <v>6</v>
      </c>
      <c r="K73" t="s">
        <v>175</v>
      </c>
      <c r="L73" s="5" t="s">
        <v>82</v>
      </c>
      <c r="N73" t="s">
        <v>104</v>
      </c>
      <c r="O73" s="5" t="s">
        <v>82</v>
      </c>
      <c r="Q73" t="s">
        <v>103</v>
      </c>
      <c r="R73" s="5" t="s">
        <v>82</v>
      </c>
      <c r="T73" t="s">
        <v>102</v>
      </c>
      <c r="U73" s="5" t="s">
        <v>82</v>
      </c>
      <c r="W73" t="s">
        <v>176</v>
      </c>
      <c r="X73" s="5" t="s">
        <v>83</v>
      </c>
      <c r="Z73" t="s">
        <v>0</v>
      </c>
      <c r="AA73" t="s">
        <v>7</v>
      </c>
      <c r="AB73" t="s">
        <v>3</v>
      </c>
      <c r="AC73" s="5" t="s">
        <v>82</v>
      </c>
      <c r="AE73" t="s">
        <v>99</v>
      </c>
      <c r="AF73" s="5" t="s">
        <v>82</v>
      </c>
      <c r="AH73" t="s">
        <v>98</v>
      </c>
      <c r="AI73" s="5" t="s">
        <v>82</v>
      </c>
      <c r="AK73" t="s">
        <v>97</v>
      </c>
      <c r="AL73" s="5" t="s">
        <v>83</v>
      </c>
      <c r="AN73" t="s">
        <v>96</v>
      </c>
      <c r="AO73" s="5" t="s">
        <v>83</v>
      </c>
      <c r="AQ73" t="s">
        <v>95</v>
      </c>
      <c r="AR73" s="5" t="s">
        <v>91</v>
      </c>
      <c r="AT73" t="s">
        <v>94</v>
      </c>
      <c r="AU73" s="5" t="s">
        <v>91</v>
      </c>
      <c r="AW73" t="s">
        <v>93</v>
      </c>
      <c r="AX73" s="5" t="s">
        <v>91</v>
      </c>
      <c r="AZ73" t="s">
        <v>87</v>
      </c>
      <c r="BA73" s="5" t="s">
        <v>82</v>
      </c>
      <c r="BC73" t="s">
        <v>8</v>
      </c>
      <c r="BD73" t="s">
        <v>9</v>
      </c>
      <c r="BE73" t="s">
        <v>10</v>
      </c>
      <c r="BF73" t="s">
        <v>11</v>
      </c>
      <c r="BG73" s="5" t="s">
        <v>83</v>
      </c>
      <c r="BI73" t="s">
        <v>84</v>
      </c>
      <c r="BJ73" s="5" t="s">
        <v>83</v>
      </c>
      <c r="BL73" t="s">
        <v>1</v>
      </c>
      <c r="BM73" t="s">
        <v>12</v>
      </c>
      <c r="BN73" s="5" t="s">
        <v>78</v>
      </c>
      <c r="BO73" t="s">
        <v>4</v>
      </c>
      <c r="BP73" s="5" t="s">
        <v>70</v>
      </c>
      <c r="BQ73" t="s">
        <v>177</v>
      </c>
      <c r="BR73" t="s">
        <v>154</v>
      </c>
      <c r="BS73" s="5" t="s">
        <v>155</v>
      </c>
      <c r="BT73" t="s">
        <v>178</v>
      </c>
      <c r="BU73" s="5" t="s">
        <v>159</v>
      </c>
      <c r="BV73" t="s">
        <v>179</v>
      </c>
      <c r="BW73" s="5" t="s">
        <v>161</v>
      </c>
      <c r="BX73" t="s">
        <v>180</v>
      </c>
      <c r="BY73" s="5" t="s">
        <v>161</v>
      </c>
      <c r="BZ73" t="s">
        <v>181</v>
      </c>
      <c r="CA73" s="5" t="s">
        <v>161</v>
      </c>
      <c r="CC73" t="s">
        <v>2</v>
      </c>
      <c r="CD73" t="s">
        <v>13</v>
      </c>
      <c r="CE73" s="5" t="s">
        <v>59</v>
      </c>
      <c r="CG73" t="s">
        <v>56</v>
      </c>
      <c r="CH73" s="5" t="s">
        <v>54</v>
      </c>
    </row>
    <row r="74" spans="1:88" x14ac:dyDescent="0.3">
      <c r="A74" t="s">
        <v>162</v>
      </c>
      <c r="B74" s="5" t="s">
        <v>163</v>
      </c>
      <c r="C74" t="s">
        <v>165</v>
      </c>
      <c r="D74" s="5" t="s">
        <v>167</v>
      </c>
      <c r="E74" t="s">
        <v>171</v>
      </c>
      <c r="F74" s="5" t="s">
        <v>134</v>
      </c>
      <c r="G74" t="s">
        <v>172</v>
      </c>
      <c r="H74" s="5" t="s">
        <v>173</v>
      </c>
      <c r="I74" t="s">
        <v>5</v>
      </c>
      <c r="J74" t="s">
        <v>6</v>
      </c>
      <c r="K74" t="s">
        <v>175</v>
      </c>
      <c r="L74" s="5" t="s">
        <v>83</v>
      </c>
      <c r="N74" t="s">
        <v>104</v>
      </c>
      <c r="O74" s="5" t="s">
        <v>51</v>
      </c>
      <c r="Q74" t="s">
        <v>103</v>
      </c>
      <c r="R74" s="5" t="s">
        <v>82</v>
      </c>
      <c r="T74" t="s">
        <v>102</v>
      </c>
      <c r="U74" s="5" t="s">
        <v>82</v>
      </c>
      <c r="W74" t="s">
        <v>176</v>
      </c>
      <c r="X74" s="5" t="s">
        <v>82</v>
      </c>
      <c r="Z74" t="s">
        <v>0</v>
      </c>
      <c r="AA74" t="s">
        <v>7</v>
      </c>
      <c r="AB74" t="s">
        <v>3</v>
      </c>
      <c r="AC74" s="5" t="s">
        <v>83</v>
      </c>
      <c r="AE74" t="s">
        <v>99</v>
      </c>
      <c r="AF74" s="5" t="s">
        <v>82</v>
      </c>
      <c r="AH74" t="s">
        <v>98</v>
      </c>
      <c r="AI74" s="5" t="s">
        <v>51</v>
      </c>
      <c r="AK74" t="s">
        <v>97</v>
      </c>
      <c r="AL74" s="5" t="s">
        <v>82</v>
      </c>
      <c r="AN74" t="s">
        <v>96</v>
      </c>
      <c r="AO74" s="5" t="s">
        <v>82</v>
      </c>
      <c r="AQ74" t="s">
        <v>95</v>
      </c>
      <c r="AR74" s="5" t="s">
        <v>88</v>
      </c>
      <c r="AT74" t="s">
        <v>94</v>
      </c>
      <c r="AU74" s="5" t="s">
        <v>88</v>
      </c>
      <c r="AW74" t="s">
        <v>93</v>
      </c>
      <c r="AX74" s="5" t="s">
        <v>92</v>
      </c>
      <c r="AZ74" t="s">
        <v>87</v>
      </c>
      <c r="BA74" s="5" t="s">
        <v>88</v>
      </c>
      <c r="BC74" t="s">
        <v>8</v>
      </c>
      <c r="BD74" t="s">
        <v>9</v>
      </c>
      <c r="BE74" t="s">
        <v>10</v>
      </c>
      <c r="BF74" t="s">
        <v>11</v>
      </c>
      <c r="BG74" s="5" t="s">
        <v>83</v>
      </c>
      <c r="BI74" t="s">
        <v>84</v>
      </c>
      <c r="BJ74" s="5" t="s">
        <v>83</v>
      </c>
      <c r="BL74" t="s">
        <v>1</v>
      </c>
      <c r="BM74" t="s">
        <v>12</v>
      </c>
      <c r="BN74" s="5" t="s">
        <v>78</v>
      </c>
      <c r="BO74" t="s">
        <v>4</v>
      </c>
      <c r="BP74" s="5" t="s">
        <v>70</v>
      </c>
      <c r="BQ74" t="s">
        <v>177</v>
      </c>
      <c r="BR74" t="s">
        <v>154</v>
      </c>
      <c r="BS74" s="5" t="s">
        <v>155</v>
      </c>
      <c r="BT74" t="s">
        <v>178</v>
      </c>
      <c r="BU74" s="5" t="s">
        <v>159</v>
      </c>
      <c r="BV74" t="s">
        <v>179</v>
      </c>
      <c r="BW74" s="5" t="s">
        <v>161</v>
      </c>
      <c r="BX74" t="s">
        <v>180</v>
      </c>
      <c r="BY74" s="5" t="s">
        <v>161</v>
      </c>
      <c r="BZ74" t="s">
        <v>181</v>
      </c>
      <c r="CA74" s="5" t="s">
        <v>161</v>
      </c>
      <c r="CC74" t="s">
        <v>2</v>
      </c>
      <c r="CD74" t="s">
        <v>13</v>
      </c>
      <c r="CE74" s="5" t="s">
        <v>59</v>
      </c>
      <c r="CG74" t="s">
        <v>56</v>
      </c>
      <c r="CH74" s="5" t="s">
        <v>51</v>
      </c>
    </row>
    <row r="75" spans="1:88" x14ac:dyDescent="0.3">
      <c r="A75" t="s">
        <v>162</v>
      </c>
      <c r="B75" s="5" t="s">
        <v>163</v>
      </c>
      <c r="C75" t="s">
        <v>165</v>
      </c>
      <c r="D75" s="5" t="s">
        <v>168</v>
      </c>
      <c r="E75" t="s">
        <v>171</v>
      </c>
      <c r="F75" s="5" t="s">
        <v>134</v>
      </c>
      <c r="G75" t="s">
        <v>172</v>
      </c>
      <c r="H75" s="5" t="s">
        <v>173</v>
      </c>
      <c r="I75" t="s">
        <v>5</v>
      </c>
      <c r="J75" t="s">
        <v>6</v>
      </c>
      <c r="K75" t="s">
        <v>175</v>
      </c>
      <c r="L75" s="5" t="s">
        <v>83</v>
      </c>
      <c r="N75" t="s">
        <v>104</v>
      </c>
      <c r="O75" s="5" t="s">
        <v>82</v>
      </c>
      <c r="Q75" t="s">
        <v>103</v>
      </c>
      <c r="R75" s="5" t="s">
        <v>82</v>
      </c>
      <c r="T75" t="s">
        <v>102</v>
      </c>
      <c r="U75" s="5" t="s">
        <v>83</v>
      </c>
      <c r="W75" t="s">
        <v>176</v>
      </c>
      <c r="X75" s="5" t="s">
        <v>83</v>
      </c>
      <c r="Z75" t="s">
        <v>0</v>
      </c>
      <c r="AA75" t="s">
        <v>7</v>
      </c>
      <c r="AB75" t="s">
        <v>3</v>
      </c>
      <c r="AC75" s="5" t="s">
        <v>83</v>
      </c>
      <c r="AE75" t="s">
        <v>99</v>
      </c>
      <c r="AF75" s="5" t="s">
        <v>82</v>
      </c>
      <c r="AH75" t="s">
        <v>98</v>
      </c>
      <c r="AI75" s="5" t="s">
        <v>82</v>
      </c>
      <c r="AK75" t="s">
        <v>97</v>
      </c>
      <c r="AL75" s="5" t="s">
        <v>82</v>
      </c>
      <c r="AN75" t="s">
        <v>96</v>
      </c>
      <c r="AO75" s="5" t="s">
        <v>82</v>
      </c>
      <c r="AQ75" t="s">
        <v>95</v>
      </c>
      <c r="AR75" s="5" t="s">
        <v>91</v>
      </c>
      <c r="AT75" t="s">
        <v>94</v>
      </c>
      <c r="AU75" s="5" t="s">
        <v>88</v>
      </c>
      <c r="AW75" t="s">
        <v>93</v>
      </c>
      <c r="AX75" s="5" t="s">
        <v>91</v>
      </c>
      <c r="AZ75" t="s">
        <v>87</v>
      </c>
      <c r="BA75" s="5" t="s">
        <v>82</v>
      </c>
      <c r="BC75" t="s">
        <v>8</v>
      </c>
      <c r="BD75" t="s">
        <v>9</v>
      </c>
      <c r="BE75" t="s">
        <v>10</v>
      </c>
      <c r="BF75" t="s">
        <v>11</v>
      </c>
      <c r="BG75" s="5" t="s">
        <v>82</v>
      </c>
      <c r="BI75" t="s">
        <v>84</v>
      </c>
      <c r="BJ75" s="5" t="s">
        <v>82</v>
      </c>
      <c r="BL75" t="s">
        <v>1</v>
      </c>
      <c r="BM75" t="s">
        <v>12</v>
      </c>
      <c r="BN75" s="5" t="s">
        <v>76</v>
      </c>
      <c r="BO75" t="s">
        <v>4</v>
      </c>
      <c r="BP75" s="5" t="s">
        <v>72</v>
      </c>
      <c r="BQ75" t="s">
        <v>177</v>
      </c>
      <c r="BR75" t="s">
        <v>154</v>
      </c>
      <c r="BS75" s="5" t="s">
        <v>156</v>
      </c>
      <c r="BT75" t="s">
        <v>178</v>
      </c>
      <c r="BU75" s="5" t="s">
        <v>159</v>
      </c>
      <c r="BV75" t="s">
        <v>179</v>
      </c>
      <c r="BW75" s="5" t="s">
        <v>161</v>
      </c>
      <c r="BX75" t="s">
        <v>180</v>
      </c>
      <c r="BY75" s="5" t="s">
        <v>161</v>
      </c>
      <c r="BZ75" t="s">
        <v>181</v>
      </c>
      <c r="CA75" s="5" t="s">
        <v>161</v>
      </c>
      <c r="CC75" t="s">
        <v>2</v>
      </c>
      <c r="CD75" t="s">
        <v>13</v>
      </c>
      <c r="CE75" s="5" t="s">
        <v>59</v>
      </c>
      <c r="CG75" t="s">
        <v>56</v>
      </c>
      <c r="CH75" s="5" t="s">
        <v>55</v>
      </c>
    </row>
    <row r="76" spans="1:88" x14ac:dyDescent="0.3">
      <c r="A76" t="s">
        <v>162</v>
      </c>
      <c r="B76" s="5" t="s">
        <v>163</v>
      </c>
      <c r="C76" t="s">
        <v>165</v>
      </c>
      <c r="D76" s="5" t="s">
        <v>168</v>
      </c>
      <c r="E76" t="s">
        <v>171</v>
      </c>
      <c r="F76" s="5" t="s">
        <v>134</v>
      </c>
      <c r="G76" t="s">
        <v>172</v>
      </c>
      <c r="H76" s="5" t="s">
        <v>173</v>
      </c>
      <c r="I76" t="s">
        <v>5</v>
      </c>
      <c r="J76" t="s">
        <v>6</v>
      </c>
      <c r="K76" t="s">
        <v>175</v>
      </c>
      <c r="L76" s="5" t="s">
        <v>83</v>
      </c>
      <c r="N76" t="s">
        <v>104</v>
      </c>
      <c r="O76" s="5" t="s">
        <v>83</v>
      </c>
      <c r="Q76" t="s">
        <v>103</v>
      </c>
      <c r="R76" s="5" t="s">
        <v>82</v>
      </c>
      <c r="T76" t="s">
        <v>102</v>
      </c>
      <c r="U76" s="5" t="s">
        <v>82</v>
      </c>
      <c r="W76" t="s">
        <v>176</v>
      </c>
      <c r="X76" s="5" t="s">
        <v>83</v>
      </c>
      <c r="Z76" t="s">
        <v>0</v>
      </c>
      <c r="AA76" t="s">
        <v>7</v>
      </c>
      <c r="AB76" t="s">
        <v>3</v>
      </c>
      <c r="AC76" s="5" t="s">
        <v>83</v>
      </c>
      <c r="AE76" t="s">
        <v>99</v>
      </c>
      <c r="AF76" s="5" t="s">
        <v>82</v>
      </c>
      <c r="AH76" t="s">
        <v>98</v>
      </c>
      <c r="AI76" s="5" t="s">
        <v>82</v>
      </c>
      <c r="AK76" t="s">
        <v>97</v>
      </c>
      <c r="AL76" s="5" t="s">
        <v>82</v>
      </c>
      <c r="AN76" t="s">
        <v>96</v>
      </c>
      <c r="AO76" s="5" t="s">
        <v>83</v>
      </c>
      <c r="AQ76" t="s">
        <v>95</v>
      </c>
      <c r="AR76" s="5" t="s">
        <v>92</v>
      </c>
      <c r="AT76" t="s">
        <v>94</v>
      </c>
      <c r="AU76" s="5" t="s">
        <v>92</v>
      </c>
      <c r="AW76" t="s">
        <v>93</v>
      </c>
      <c r="AX76" s="5" t="s">
        <v>92</v>
      </c>
      <c r="AZ76" t="s">
        <v>87</v>
      </c>
      <c r="BA76" s="5" t="s">
        <v>82</v>
      </c>
      <c r="BC76" t="s">
        <v>8</v>
      </c>
      <c r="BD76" t="s">
        <v>9</v>
      </c>
      <c r="BE76" t="s">
        <v>10</v>
      </c>
      <c r="BF76" t="s">
        <v>11</v>
      </c>
      <c r="BG76" s="5" t="s">
        <v>83</v>
      </c>
      <c r="BI76" t="s">
        <v>84</v>
      </c>
      <c r="BJ76" s="5" t="s">
        <v>83</v>
      </c>
      <c r="BL76" t="s">
        <v>1</v>
      </c>
      <c r="BM76" t="s">
        <v>12</v>
      </c>
      <c r="BN76" s="5" t="s">
        <v>75</v>
      </c>
      <c r="BO76" t="s">
        <v>4</v>
      </c>
      <c r="BP76" s="5" t="s">
        <v>70</v>
      </c>
      <c r="BQ76" t="s">
        <v>177</v>
      </c>
      <c r="BR76" t="s">
        <v>154</v>
      </c>
      <c r="BS76" s="5" t="s">
        <v>155</v>
      </c>
      <c r="BT76" t="s">
        <v>178</v>
      </c>
      <c r="BU76" s="5" t="s">
        <v>159</v>
      </c>
      <c r="BV76" t="s">
        <v>179</v>
      </c>
      <c r="BW76" s="5" t="s">
        <v>161</v>
      </c>
      <c r="BX76" t="s">
        <v>180</v>
      </c>
      <c r="BY76" s="5" t="s">
        <v>161</v>
      </c>
      <c r="BZ76" t="s">
        <v>181</v>
      </c>
      <c r="CA76" s="5" t="s">
        <v>161</v>
      </c>
      <c r="CC76" t="s">
        <v>2</v>
      </c>
      <c r="CD76" t="s">
        <v>13</v>
      </c>
      <c r="CE76" s="5" t="s">
        <v>60</v>
      </c>
      <c r="CG76" t="s">
        <v>56</v>
      </c>
      <c r="CH76" s="5" t="s">
        <v>55</v>
      </c>
    </row>
    <row r="77" spans="1:88" x14ac:dyDescent="0.3">
      <c r="A77" t="s">
        <v>162</v>
      </c>
      <c r="B77" s="5" t="s">
        <v>163</v>
      </c>
      <c r="C77" t="s">
        <v>165</v>
      </c>
      <c r="D77" s="5" t="s">
        <v>167</v>
      </c>
      <c r="E77" t="s">
        <v>171</v>
      </c>
      <c r="F77" s="5" t="s">
        <v>134</v>
      </c>
      <c r="G77" t="s">
        <v>172</v>
      </c>
      <c r="H77" s="5" t="s">
        <v>173</v>
      </c>
      <c r="I77" t="s">
        <v>5</v>
      </c>
      <c r="J77" t="s">
        <v>6</v>
      </c>
      <c r="K77" t="s">
        <v>175</v>
      </c>
      <c r="L77" s="5" t="s">
        <v>82</v>
      </c>
      <c r="N77" t="s">
        <v>104</v>
      </c>
      <c r="O77" s="5" t="s">
        <v>82</v>
      </c>
      <c r="Q77" t="s">
        <v>103</v>
      </c>
      <c r="R77" s="5" t="s">
        <v>82</v>
      </c>
      <c r="T77" t="s">
        <v>102</v>
      </c>
      <c r="U77" s="5" t="s">
        <v>82</v>
      </c>
      <c r="W77" t="s">
        <v>176</v>
      </c>
      <c r="X77" s="5" t="s">
        <v>82</v>
      </c>
      <c r="Z77" t="s">
        <v>0</v>
      </c>
      <c r="AA77" t="s">
        <v>7</v>
      </c>
      <c r="AB77" t="s">
        <v>3</v>
      </c>
      <c r="AC77" s="5" t="s">
        <v>81</v>
      </c>
      <c r="AE77" t="s">
        <v>99</v>
      </c>
      <c r="AF77" s="5" t="s">
        <v>80</v>
      </c>
      <c r="AH77" t="s">
        <v>98</v>
      </c>
      <c r="AI77" s="5" t="s">
        <v>82</v>
      </c>
      <c r="AK77" t="s">
        <v>97</v>
      </c>
      <c r="AL77" s="5" t="s">
        <v>81</v>
      </c>
      <c r="AN77" t="s">
        <v>96</v>
      </c>
      <c r="AO77" s="5" t="s">
        <v>81</v>
      </c>
      <c r="AQ77" t="s">
        <v>95</v>
      </c>
      <c r="AR77" s="5" t="s">
        <v>91</v>
      </c>
      <c r="AT77" t="s">
        <v>94</v>
      </c>
      <c r="AU77" s="5" t="s">
        <v>88</v>
      </c>
      <c r="AW77" t="s">
        <v>93</v>
      </c>
      <c r="AX77" s="5" t="s">
        <v>91</v>
      </c>
      <c r="AZ77" t="s">
        <v>87</v>
      </c>
      <c r="BA77" s="5" t="s">
        <v>88</v>
      </c>
      <c r="BC77" t="s">
        <v>8</v>
      </c>
      <c r="BD77" t="s">
        <v>9</v>
      </c>
      <c r="BE77" t="s">
        <v>10</v>
      </c>
      <c r="BF77" t="s">
        <v>11</v>
      </c>
      <c r="BG77" s="5" t="s">
        <v>82</v>
      </c>
      <c r="BI77" t="s">
        <v>84</v>
      </c>
      <c r="BJ77" s="5" t="s">
        <v>82</v>
      </c>
      <c r="BL77" t="s">
        <v>1</v>
      </c>
      <c r="BM77" t="s">
        <v>12</v>
      </c>
      <c r="BN77" s="5" t="s">
        <v>78</v>
      </c>
      <c r="BO77" t="s">
        <v>4</v>
      </c>
      <c r="BP77" s="5" t="s">
        <v>72</v>
      </c>
      <c r="BQ77" t="s">
        <v>177</v>
      </c>
      <c r="BR77" t="s">
        <v>154</v>
      </c>
      <c r="BS77" s="5" t="s">
        <v>156</v>
      </c>
      <c r="BT77" t="s">
        <v>178</v>
      </c>
      <c r="BU77" s="5" t="s">
        <v>158</v>
      </c>
      <c r="BV77" t="s">
        <v>179</v>
      </c>
      <c r="BW77" s="5" t="s">
        <v>161</v>
      </c>
      <c r="BX77" t="s">
        <v>180</v>
      </c>
      <c r="BY77" s="5" t="s">
        <v>161</v>
      </c>
      <c r="BZ77" t="s">
        <v>181</v>
      </c>
      <c r="CA77" s="5" t="s">
        <v>158</v>
      </c>
      <c r="CC77" t="s">
        <v>2</v>
      </c>
      <c r="CD77" t="s">
        <v>13</v>
      </c>
      <c r="CE77" s="5" t="s">
        <v>59</v>
      </c>
      <c r="CG77" t="s">
        <v>56</v>
      </c>
      <c r="CH77" s="5" t="s">
        <v>54</v>
      </c>
    </row>
    <row r="78" spans="1:88" x14ac:dyDescent="0.3">
      <c r="A78" t="s">
        <v>162</v>
      </c>
      <c r="B78" s="5" t="s">
        <v>163</v>
      </c>
      <c r="C78" t="s">
        <v>165</v>
      </c>
      <c r="D78" s="5" t="s">
        <v>168</v>
      </c>
      <c r="E78" t="s">
        <v>171</v>
      </c>
      <c r="F78" s="5" t="s">
        <v>134</v>
      </c>
      <c r="G78" t="s">
        <v>172</v>
      </c>
      <c r="H78" s="5" t="s">
        <v>173</v>
      </c>
      <c r="I78" t="s">
        <v>5</v>
      </c>
      <c r="J78" t="s">
        <v>6</v>
      </c>
      <c r="K78" t="s">
        <v>175</v>
      </c>
      <c r="L78" s="5" t="s">
        <v>83</v>
      </c>
      <c r="N78" t="s">
        <v>104</v>
      </c>
      <c r="O78" s="5" t="s">
        <v>83</v>
      </c>
      <c r="Q78" t="s">
        <v>103</v>
      </c>
      <c r="R78" s="5" t="s">
        <v>83</v>
      </c>
      <c r="T78" t="s">
        <v>102</v>
      </c>
      <c r="U78" s="5" t="s">
        <v>83</v>
      </c>
      <c r="W78" t="s">
        <v>176</v>
      </c>
      <c r="X78" s="5" t="s">
        <v>83</v>
      </c>
      <c r="Z78" t="s">
        <v>0</v>
      </c>
      <c r="AA78" t="s">
        <v>7</v>
      </c>
      <c r="AB78" t="s">
        <v>3</v>
      </c>
      <c r="AC78" s="5" t="s">
        <v>83</v>
      </c>
      <c r="AE78" t="s">
        <v>99</v>
      </c>
      <c r="AF78" s="5" t="s">
        <v>82</v>
      </c>
      <c r="AH78" t="s">
        <v>98</v>
      </c>
      <c r="AI78" s="5" t="s">
        <v>83</v>
      </c>
      <c r="AK78" t="s">
        <v>97</v>
      </c>
      <c r="AL78" s="5" t="s">
        <v>82</v>
      </c>
      <c r="AN78" t="s">
        <v>96</v>
      </c>
      <c r="AO78" s="5" t="s">
        <v>83</v>
      </c>
      <c r="AQ78" t="s">
        <v>95</v>
      </c>
      <c r="AR78" s="5" t="s">
        <v>91</v>
      </c>
      <c r="AT78" t="s">
        <v>94</v>
      </c>
      <c r="AU78" s="5" t="s">
        <v>91</v>
      </c>
      <c r="AW78" t="s">
        <v>93</v>
      </c>
      <c r="AX78" s="5" t="s">
        <v>91</v>
      </c>
      <c r="AZ78" t="s">
        <v>87</v>
      </c>
      <c r="BA78" s="5" t="s">
        <v>82</v>
      </c>
      <c r="BC78" t="s">
        <v>8</v>
      </c>
      <c r="BD78" t="s">
        <v>9</v>
      </c>
      <c r="BE78" t="s">
        <v>10</v>
      </c>
      <c r="BF78" t="s">
        <v>11</v>
      </c>
      <c r="BG78" s="5" t="s">
        <v>83</v>
      </c>
      <c r="BI78" t="s">
        <v>84</v>
      </c>
      <c r="BJ78" s="5" t="s">
        <v>83</v>
      </c>
      <c r="BL78" t="s">
        <v>1</v>
      </c>
      <c r="BM78" t="s">
        <v>12</v>
      </c>
      <c r="BN78" s="5" t="s">
        <v>76</v>
      </c>
      <c r="BO78" t="s">
        <v>4</v>
      </c>
      <c r="BP78" s="5" t="s">
        <v>72</v>
      </c>
      <c r="BQ78" t="s">
        <v>177</v>
      </c>
      <c r="BR78" t="s">
        <v>154</v>
      </c>
      <c r="BS78" s="5" t="s">
        <v>155</v>
      </c>
      <c r="BT78" t="s">
        <v>178</v>
      </c>
      <c r="BU78" s="5" t="s">
        <v>159</v>
      </c>
      <c r="BV78" t="s">
        <v>179</v>
      </c>
      <c r="BW78" s="5" t="s">
        <v>161</v>
      </c>
      <c r="BX78" t="s">
        <v>180</v>
      </c>
      <c r="BY78" s="5" t="s">
        <v>161</v>
      </c>
      <c r="BZ78" t="s">
        <v>181</v>
      </c>
      <c r="CA78" s="5" t="s">
        <v>161</v>
      </c>
      <c r="CC78" t="s">
        <v>2</v>
      </c>
      <c r="CD78" t="s">
        <v>13</v>
      </c>
      <c r="CE78" s="5" t="s">
        <v>60</v>
      </c>
      <c r="CG78" t="s">
        <v>56</v>
      </c>
      <c r="CH78" s="5" t="s">
        <v>55</v>
      </c>
    </row>
    <row r="79" spans="1:88" x14ac:dyDescent="0.3">
      <c r="A79" t="s">
        <v>162</v>
      </c>
      <c r="B79" s="5" t="s">
        <v>163</v>
      </c>
      <c r="C79" t="s">
        <v>165</v>
      </c>
      <c r="D79" s="5" t="s">
        <v>167</v>
      </c>
      <c r="E79" t="s">
        <v>171</v>
      </c>
      <c r="F79" s="5" t="s">
        <v>134</v>
      </c>
      <c r="G79" t="s">
        <v>172</v>
      </c>
      <c r="H79" s="5" t="s">
        <v>173</v>
      </c>
      <c r="I79" t="s">
        <v>5</v>
      </c>
      <c r="J79" t="s">
        <v>6</v>
      </c>
      <c r="K79" t="s">
        <v>175</v>
      </c>
      <c r="L79" s="5" t="s">
        <v>81</v>
      </c>
      <c r="N79" t="s">
        <v>104</v>
      </c>
      <c r="O79" s="5" t="s">
        <v>82</v>
      </c>
      <c r="Q79" t="s">
        <v>103</v>
      </c>
      <c r="R79" s="5" t="s">
        <v>80</v>
      </c>
      <c r="T79" t="s">
        <v>102</v>
      </c>
      <c r="U79" s="5" t="s">
        <v>82</v>
      </c>
      <c r="W79" t="s">
        <v>176</v>
      </c>
      <c r="X79" s="5" t="s">
        <v>82</v>
      </c>
      <c r="Z79" t="s">
        <v>0</v>
      </c>
      <c r="AA79" t="s">
        <v>7</v>
      </c>
      <c r="AB79" t="s">
        <v>3</v>
      </c>
      <c r="AC79" s="5" t="s">
        <v>81</v>
      </c>
      <c r="AE79" t="s">
        <v>99</v>
      </c>
      <c r="AF79" s="5" t="s">
        <v>80</v>
      </c>
      <c r="AH79" t="s">
        <v>98</v>
      </c>
      <c r="AK79" t="s">
        <v>97</v>
      </c>
      <c r="AL79" s="5" t="s">
        <v>82</v>
      </c>
      <c r="AN79" t="s">
        <v>96</v>
      </c>
      <c r="AO79" s="5" t="s">
        <v>81</v>
      </c>
      <c r="AQ79" t="s">
        <v>95</v>
      </c>
      <c r="AR79" s="5" t="s">
        <v>89</v>
      </c>
      <c r="AS79" t="s">
        <v>40</v>
      </c>
      <c r="AT79" t="s">
        <v>94</v>
      </c>
      <c r="AU79" s="5" t="s">
        <v>89</v>
      </c>
      <c r="AW79" t="s">
        <v>93</v>
      </c>
      <c r="AX79" s="5" t="s">
        <v>90</v>
      </c>
      <c r="AZ79" t="s">
        <v>87</v>
      </c>
      <c r="BA79" s="5" t="s">
        <v>83</v>
      </c>
      <c r="BC79" t="s">
        <v>8</v>
      </c>
      <c r="BD79" t="s">
        <v>9</v>
      </c>
      <c r="BE79" t="s">
        <v>10</v>
      </c>
      <c r="BF79" t="s">
        <v>11</v>
      </c>
      <c r="BG79" s="5" t="s">
        <v>83</v>
      </c>
      <c r="BI79" t="s">
        <v>84</v>
      </c>
      <c r="BJ79" s="5" t="s">
        <v>83</v>
      </c>
      <c r="BL79" t="s">
        <v>1</v>
      </c>
      <c r="BM79" t="s">
        <v>12</v>
      </c>
      <c r="BN79" s="5" t="s">
        <v>78</v>
      </c>
      <c r="BO79" t="s">
        <v>4</v>
      </c>
      <c r="BP79" s="5" t="s">
        <v>70</v>
      </c>
      <c r="BQ79" t="s">
        <v>177</v>
      </c>
      <c r="BR79" t="s">
        <v>154</v>
      </c>
      <c r="BS79" s="5" t="s">
        <v>155</v>
      </c>
      <c r="BT79" t="s">
        <v>178</v>
      </c>
      <c r="BU79" s="5" t="s">
        <v>159</v>
      </c>
      <c r="BV79" t="s">
        <v>179</v>
      </c>
      <c r="BW79" s="5" t="s">
        <v>161</v>
      </c>
      <c r="BX79" t="s">
        <v>180</v>
      </c>
      <c r="BY79" s="5" t="s">
        <v>161</v>
      </c>
      <c r="BZ79" t="s">
        <v>181</v>
      </c>
      <c r="CA79" s="5" t="s">
        <v>161</v>
      </c>
      <c r="CC79" t="s">
        <v>2</v>
      </c>
      <c r="CD79" t="s">
        <v>13</v>
      </c>
      <c r="CE79" s="5" t="s">
        <v>59</v>
      </c>
      <c r="CG79" t="s">
        <v>56</v>
      </c>
      <c r="CH79" s="5" t="s">
        <v>54</v>
      </c>
    </row>
    <row r="80" spans="1:88" x14ac:dyDescent="0.3">
      <c r="A80" t="s">
        <v>162</v>
      </c>
      <c r="B80" s="5" t="s">
        <v>163</v>
      </c>
      <c r="C80" t="s">
        <v>165</v>
      </c>
      <c r="D80" s="5" t="s">
        <v>168</v>
      </c>
      <c r="E80" t="s">
        <v>171</v>
      </c>
      <c r="F80" s="5" t="s">
        <v>134</v>
      </c>
      <c r="G80" t="s">
        <v>172</v>
      </c>
      <c r="H80" s="5" t="s">
        <v>173</v>
      </c>
      <c r="I80" t="s">
        <v>5</v>
      </c>
      <c r="J80" t="s">
        <v>6</v>
      </c>
      <c r="K80" t="s">
        <v>175</v>
      </c>
      <c r="L80" s="5" t="s">
        <v>82</v>
      </c>
      <c r="N80" t="s">
        <v>104</v>
      </c>
      <c r="O80" s="5" t="s">
        <v>82</v>
      </c>
      <c r="Q80" t="s">
        <v>103</v>
      </c>
      <c r="R80" s="5" t="s">
        <v>82</v>
      </c>
      <c r="T80" t="s">
        <v>102</v>
      </c>
      <c r="U80" s="5" t="s">
        <v>81</v>
      </c>
      <c r="W80" t="s">
        <v>176</v>
      </c>
      <c r="X80" s="5" t="s">
        <v>82</v>
      </c>
      <c r="Z80" t="s">
        <v>0</v>
      </c>
      <c r="AA80" t="s">
        <v>7</v>
      </c>
      <c r="AB80" t="s">
        <v>3</v>
      </c>
      <c r="AC80" s="5" t="s">
        <v>82</v>
      </c>
      <c r="AE80" t="s">
        <v>99</v>
      </c>
      <c r="AF80" s="5" t="s">
        <v>82</v>
      </c>
      <c r="AH80" t="s">
        <v>98</v>
      </c>
      <c r="AI80" s="5" t="s">
        <v>82</v>
      </c>
      <c r="AK80" t="s">
        <v>97</v>
      </c>
      <c r="AL80" s="5" t="s">
        <v>81</v>
      </c>
      <c r="AN80" t="s">
        <v>96</v>
      </c>
      <c r="AO80" s="5" t="s">
        <v>81</v>
      </c>
      <c r="AQ80" t="s">
        <v>95</v>
      </c>
      <c r="AR80" s="5" t="s">
        <v>91</v>
      </c>
      <c r="AT80" t="s">
        <v>94</v>
      </c>
      <c r="AU80" s="5" t="s">
        <v>91</v>
      </c>
      <c r="AW80" t="s">
        <v>93</v>
      </c>
      <c r="AX80" s="5" t="s">
        <v>91</v>
      </c>
      <c r="AZ80" t="s">
        <v>87</v>
      </c>
      <c r="BA80" s="5" t="s">
        <v>83</v>
      </c>
      <c r="BC80" t="s">
        <v>8</v>
      </c>
      <c r="BD80" t="s">
        <v>9</v>
      </c>
      <c r="BE80" t="s">
        <v>10</v>
      </c>
      <c r="BF80" t="s">
        <v>11</v>
      </c>
      <c r="BG80" s="5" t="s">
        <v>83</v>
      </c>
      <c r="BI80" t="s">
        <v>84</v>
      </c>
      <c r="BJ80" s="5" t="s">
        <v>83</v>
      </c>
      <c r="BL80" t="s">
        <v>1</v>
      </c>
      <c r="BM80" t="s">
        <v>12</v>
      </c>
      <c r="BN80" s="5" t="s">
        <v>75</v>
      </c>
      <c r="BO80" t="s">
        <v>4</v>
      </c>
      <c r="BP80" s="5" t="s">
        <v>70</v>
      </c>
      <c r="BQ80" t="s">
        <v>177</v>
      </c>
      <c r="BR80" t="s">
        <v>154</v>
      </c>
      <c r="BS80" s="5" t="s">
        <v>156</v>
      </c>
      <c r="BT80" t="s">
        <v>178</v>
      </c>
      <c r="BU80" s="5" t="s">
        <v>160</v>
      </c>
      <c r="BV80" t="s">
        <v>179</v>
      </c>
      <c r="BW80" s="5" t="s">
        <v>160</v>
      </c>
      <c r="BX80" t="s">
        <v>180</v>
      </c>
      <c r="BY80" s="5" t="s">
        <v>158</v>
      </c>
      <c r="BZ80" t="s">
        <v>181</v>
      </c>
      <c r="CA80" s="5" t="s">
        <v>158</v>
      </c>
      <c r="CC80" t="s">
        <v>2</v>
      </c>
      <c r="CD80" t="s">
        <v>13</v>
      </c>
      <c r="CE80" s="5" t="s">
        <v>59</v>
      </c>
      <c r="CG80" t="s">
        <v>56</v>
      </c>
      <c r="CH80" s="5" t="s">
        <v>54</v>
      </c>
    </row>
    <row r="81" spans="1:88" x14ac:dyDescent="0.3">
      <c r="A81" t="s">
        <v>162</v>
      </c>
      <c r="B81" s="5" t="s">
        <v>164</v>
      </c>
      <c r="C81" t="s">
        <v>165</v>
      </c>
      <c r="D81" s="5" t="s">
        <v>168</v>
      </c>
      <c r="E81" t="s">
        <v>171</v>
      </c>
      <c r="F81" s="5" t="s">
        <v>134</v>
      </c>
      <c r="G81" t="s">
        <v>172</v>
      </c>
      <c r="H81" s="5" t="s">
        <v>173</v>
      </c>
      <c r="I81" t="s">
        <v>5</v>
      </c>
      <c r="J81" t="s">
        <v>6</v>
      </c>
      <c r="K81" t="s">
        <v>175</v>
      </c>
      <c r="L81" s="5" t="s">
        <v>83</v>
      </c>
      <c r="N81" t="s">
        <v>104</v>
      </c>
      <c r="O81" s="5" t="s">
        <v>83</v>
      </c>
      <c r="Q81" t="s">
        <v>103</v>
      </c>
      <c r="R81" s="5" t="s">
        <v>82</v>
      </c>
      <c r="T81" t="s">
        <v>102</v>
      </c>
      <c r="U81" s="5" t="s">
        <v>83</v>
      </c>
      <c r="W81" t="s">
        <v>176</v>
      </c>
      <c r="X81" s="5" t="s">
        <v>83</v>
      </c>
      <c r="Z81" t="s">
        <v>0</v>
      </c>
      <c r="AA81" t="s">
        <v>7</v>
      </c>
      <c r="AB81" t="s">
        <v>3</v>
      </c>
      <c r="AC81" s="5" t="s">
        <v>83</v>
      </c>
      <c r="AE81" t="s">
        <v>99</v>
      </c>
      <c r="AF81" s="5" t="s">
        <v>83</v>
      </c>
      <c r="AH81" t="s">
        <v>98</v>
      </c>
      <c r="AI81" s="5" t="s">
        <v>82</v>
      </c>
      <c r="AK81" t="s">
        <v>97</v>
      </c>
      <c r="AL81" s="5" t="s">
        <v>81</v>
      </c>
      <c r="AN81" t="s">
        <v>96</v>
      </c>
      <c r="AO81" s="5" t="s">
        <v>83</v>
      </c>
      <c r="AQ81" t="s">
        <v>95</v>
      </c>
      <c r="AR81" s="5" t="s">
        <v>91</v>
      </c>
      <c r="AT81" t="s">
        <v>94</v>
      </c>
      <c r="AU81" s="5" t="s">
        <v>91</v>
      </c>
      <c r="AW81" t="s">
        <v>93</v>
      </c>
      <c r="AX81" s="5" t="s">
        <v>91</v>
      </c>
      <c r="AZ81" t="s">
        <v>87</v>
      </c>
      <c r="BA81" s="5" t="s">
        <v>82</v>
      </c>
      <c r="BC81" t="s">
        <v>8</v>
      </c>
      <c r="BD81" t="s">
        <v>9</v>
      </c>
      <c r="BE81" t="s">
        <v>10</v>
      </c>
      <c r="BF81" t="s">
        <v>11</v>
      </c>
      <c r="BG81" s="5" t="s">
        <v>83</v>
      </c>
      <c r="BI81" t="s">
        <v>84</v>
      </c>
      <c r="BJ81" s="5" t="s">
        <v>82</v>
      </c>
      <c r="BL81" t="s">
        <v>1</v>
      </c>
      <c r="BM81" t="s">
        <v>12</v>
      </c>
      <c r="BN81" s="5" t="s">
        <v>75</v>
      </c>
      <c r="BO81" t="s">
        <v>4</v>
      </c>
      <c r="BP81" s="5" t="s">
        <v>72</v>
      </c>
      <c r="BQ81" t="s">
        <v>177</v>
      </c>
      <c r="BR81" t="s">
        <v>154</v>
      </c>
      <c r="BS81" s="5" t="s">
        <v>155</v>
      </c>
      <c r="BT81" t="s">
        <v>178</v>
      </c>
      <c r="BU81" s="5" t="s">
        <v>159</v>
      </c>
      <c r="BV81" t="s">
        <v>179</v>
      </c>
      <c r="BW81" s="5" t="s">
        <v>161</v>
      </c>
      <c r="BX81" t="s">
        <v>180</v>
      </c>
      <c r="BY81" s="5" t="s">
        <v>161</v>
      </c>
      <c r="BZ81" t="s">
        <v>181</v>
      </c>
      <c r="CA81" s="5" t="s">
        <v>161</v>
      </c>
      <c r="CC81" t="s">
        <v>2</v>
      </c>
      <c r="CD81" t="s">
        <v>13</v>
      </c>
      <c r="CE81" s="5" t="s">
        <v>60</v>
      </c>
      <c r="CG81" t="s">
        <v>56</v>
      </c>
      <c r="CH81" s="5" t="s">
        <v>54</v>
      </c>
    </row>
    <row r="82" spans="1:88" x14ac:dyDescent="0.3">
      <c r="A82" t="s">
        <v>162</v>
      </c>
      <c r="B82" s="5" t="s">
        <v>163</v>
      </c>
      <c r="C82" t="s">
        <v>165</v>
      </c>
      <c r="D82" s="5" t="s">
        <v>168</v>
      </c>
      <c r="E82" t="s">
        <v>171</v>
      </c>
      <c r="F82" s="5" t="s">
        <v>134</v>
      </c>
      <c r="G82" t="s">
        <v>172</v>
      </c>
      <c r="H82" s="5" t="s">
        <v>173</v>
      </c>
      <c r="I82" t="s">
        <v>5</v>
      </c>
      <c r="J82" t="s">
        <v>6</v>
      </c>
      <c r="K82" t="s">
        <v>175</v>
      </c>
      <c r="L82" s="5" t="s">
        <v>83</v>
      </c>
      <c r="N82" t="s">
        <v>104</v>
      </c>
      <c r="O82" s="5" t="s">
        <v>83</v>
      </c>
      <c r="Q82" t="s">
        <v>103</v>
      </c>
      <c r="R82" s="5" t="s">
        <v>83</v>
      </c>
      <c r="T82" t="s">
        <v>102</v>
      </c>
      <c r="U82" s="5" t="s">
        <v>83</v>
      </c>
      <c r="W82" t="s">
        <v>176</v>
      </c>
      <c r="X82" s="5" t="s">
        <v>83</v>
      </c>
      <c r="Z82" t="s">
        <v>0</v>
      </c>
      <c r="AA82" t="s">
        <v>7</v>
      </c>
      <c r="AB82" t="s">
        <v>3</v>
      </c>
      <c r="AC82" s="5" t="s">
        <v>83</v>
      </c>
      <c r="AE82" t="s">
        <v>99</v>
      </c>
      <c r="AF82" s="5" t="s">
        <v>83</v>
      </c>
      <c r="AH82" t="s">
        <v>98</v>
      </c>
      <c r="AI82" s="5" t="s">
        <v>83</v>
      </c>
      <c r="AK82" t="s">
        <v>97</v>
      </c>
      <c r="AL82" s="5" t="s">
        <v>83</v>
      </c>
      <c r="AN82" t="s">
        <v>96</v>
      </c>
      <c r="AO82" s="5" t="s">
        <v>83</v>
      </c>
      <c r="AQ82" t="s">
        <v>95</v>
      </c>
      <c r="AR82" s="5" t="s">
        <v>92</v>
      </c>
      <c r="AT82" t="s">
        <v>94</v>
      </c>
      <c r="AU82" s="5" t="s">
        <v>92</v>
      </c>
      <c r="AW82" t="s">
        <v>93</v>
      </c>
      <c r="AX82" s="5" t="s">
        <v>92</v>
      </c>
      <c r="AZ82" t="s">
        <v>87</v>
      </c>
      <c r="BA82" s="5" t="s">
        <v>83</v>
      </c>
      <c r="BC82" t="s">
        <v>8</v>
      </c>
      <c r="BD82" t="s">
        <v>9</v>
      </c>
      <c r="BE82" t="s">
        <v>10</v>
      </c>
      <c r="BF82" t="s">
        <v>11</v>
      </c>
      <c r="BG82" s="5" t="s">
        <v>83</v>
      </c>
      <c r="BI82" t="s">
        <v>84</v>
      </c>
      <c r="BJ82" s="5" t="s">
        <v>83</v>
      </c>
      <c r="BL82" t="s">
        <v>1</v>
      </c>
      <c r="BM82" t="s">
        <v>12</v>
      </c>
      <c r="BN82" s="5" t="s">
        <v>78</v>
      </c>
      <c r="BO82" t="s">
        <v>4</v>
      </c>
      <c r="BP82" s="5" t="s">
        <v>70</v>
      </c>
      <c r="BQ82" t="s">
        <v>177</v>
      </c>
      <c r="BR82" t="s">
        <v>154</v>
      </c>
      <c r="BS82" s="5" t="s">
        <v>156</v>
      </c>
      <c r="BT82" t="s">
        <v>178</v>
      </c>
      <c r="BU82" s="5" t="s">
        <v>159</v>
      </c>
      <c r="BV82" t="s">
        <v>179</v>
      </c>
      <c r="BW82" s="5" t="s">
        <v>161</v>
      </c>
      <c r="BX82" t="s">
        <v>180</v>
      </c>
      <c r="BY82" s="5" t="s">
        <v>161</v>
      </c>
      <c r="BZ82" t="s">
        <v>181</v>
      </c>
      <c r="CA82" s="5" t="s">
        <v>161</v>
      </c>
      <c r="CC82" t="s">
        <v>2</v>
      </c>
      <c r="CD82" t="s">
        <v>13</v>
      </c>
      <c r="CE82" s="5" t="s">
        <v>60</v>
      </c>
      <c r="CG82" t="s">
        <v>56</v>
      </c>
      <c r="CH82" s="5" t="s">
        <v>55</v>
      </c>
    </row>
    <row r="83" spans="1:88" x14ac:dyDescent="0.3">
      <c r="A83" t="s">
        <v>162</v>
      </c>
      <c r="B83" s="5" t="s">
        <v>163</v>
      </c>
      <c r="C83" t="s">
        <v>165</v>
      </c>
      <c r="D83" s="5" t="s">
        <v>168</v>
      </c>
      <c r="E83" t="s">
        <v>171</v>
      </c>
      <c r="F83" s="5" t="s">
        <v>134</v>
      </c>
      <c r="G83" t="s">
        <v>172</v>
      </c>
      <c r="H83" s="5" t="s">
        <v>173</v>
      </c>
      <c r="I83" t="s">
        <v>5</v>
      </c>
      <c r="J83" t="s">
        <v>6</v>
      </c>
      <c r="K83" t="s">
        <v>175</v>
      </c>
      <c r="L83" s="5" t="s">
        <v>83</v>
      </c>
      <c r="N83" t="s">
        <v>104</v>
      </c>
      <c r="O83" s="5" t="s">
        <v>83</v>
      </c>
      <c r="Q83" t="s">
        <v>103</v>
      </c>
      <c r="R83" s="5" t="s">
        <v>82</v>
      </c>
      <c r="T83" t="s">
        <v>102</v>
      </c>
      <c r="U83" s="5" t="s">
        <v>82</v>
      </c>
      <c r="W83" t="s">
        <v>176</v>
      </c>
      <c r="X83" s="5" t="s">
        <v>83</v>
      </c>
      <c r="Z83" t="s">
        <v>0</v>
      </c>
      <c r="AA83" t="s">
        <v>7</v>
      </c>
      <c r="AB83" t="s">
        <v>3</v>
      </c>
      <c r="AC83" s="5" t="s">
        <v>83</v>
      </c>
      <c r="AE83" t="s">
        <v>99</v>
      </c>
      <c r="AF83" s="5" t="s">
        <v>82</v>
      </c>
      <c r="AH83" t="s">
        <v>98</v>
      </c>
      <c r="AI83" s="5" t="s">
        <v>82</v>
      </c>
      <c r="AK83" t="s">
        <v>97</v>
      </c>
      <c r="AL83" s="5" t="s">
        <v>83</v>
      </c>
      <c r="AN83" t="s">
        <v>96</v>
      </c>
      <c r="AO83" s="5" t="s">
        <v>83</v>
      </c>
      <c r="AQ83" t="s">
        <v>95</v>
      </c>
      <c r="AR83" s="5" t="s">
        <v>91</v>
      </c>
      <c r="AT83" t="s">
        <v>94</v>
      </c>
      <c r="AU83" s="5" t="s">
        <v>92</v>
      </c>
      <c r="AW83" t="s">
        <v>93</v>
      </c>
      <c r="AX83" s="5" t="s">
        <v>91</v>
      </c>
      <c r="AZ83" t="s">
        <v>87</v>
      </c>
      <c r="BA83" s="5" t="s">
        <v>83</v>
      </c>
      <c r="BC83" t="s">
        <v>8</v>
      </c>
      <c r="BD83" t="s">
        <v>9</v>
      </c>
      <c r="BE83" t="s">
        <v>10</v>
      </c>
      <c r="BF83" t="s">
        <v>11</v>
      </c>
      <c r="BG83" s="5" t="s">
        <v>83</v>
      </c>
      <c r="BI83" t="s">
        <v>84</v>
      </c>
      <c r="BJ83" s="5" t="s">
        <v>83</v>
      </c>
      <c r="BL83" t="s">
        <v>1</v>
      </c>
      <c r="BM83" t="s">
        <v>12</v>
      </c>
      <c r="BN83" s="5" t="s">
        <v>76</v>
      </c>
      <c r="BO83" t="s">
        <v>4</v>
      </c>
      <c r="BP83" s="5" t="s">
        <v>72</v>
      </c>
      <c r="BQ83" t="s">
        <v>177</v>
      </c>
      <c r="BR83" t="s">
        <v>154</v>
      </c>
      <c r="BS83" s="5" t="s">
        <v>155</v>
      </c>
      <c r="BT83" t="s">
        <v>178</v>
      </c>
      <c r="BU83" s="5" t="s">
        <v>159</v>
      </c>
      <c r="BV83" t="s">
        <v>179</v>
      </c>
      <c r="BW83" s="5" t="s">
        <v>161</v>
      </c>
      <c r="BX83" t="s">
        <v>180</v>
      </c>
      <c r="BY83" s="5" t="s">
        <v>161</v>
      </c>
      <c r="BZ83" t="s">
        <v>181</v>
      </c>
      <c r="CA83" s="5" t="s">
        <v>161</v>
      </c>
      <c r="CC83" t="s">
        <v>2</v>
      </c>
      <c r="CD83" t="s">
        <v>13</v>
      </c>
      <c r="CE83" s="5" t="s">
        <v>60</v>
      </c>
      <c r="CG83" t="s">
        <v>56</v>
      </c>
      <c r="CH83" s="5" t="s">
        <v>55</v>
      </c>
    </row>
    <row r="84" spans="1:88" x14ac:dyDescent="0.3">
      <c r="A84" t="s">
        <v>162</v>
      </c>
      <c r="B84" s="5" t="s">
        <v>163</v>
      </c>
      <c r="C84" t="s">
        <v>165</v>
      </c>
      <c r="D84" s="5" t="s">
        <v>168</v>
      </c>
      <c r="E84" t="s">
        <v>171</v>
      </c>
      <c r="F84" s="5" t="s">
        <v>134</v>
      </c>
      <c r="G84" t="s">
        <v>172</v>
      </c>
      <c r="H84" s="5" t="s">
        <v>173</v>
      </c>
      <c r="I84" t="s">
        <v>5</v>
      </c>
      <c r="J84" t="s">
        <v>6</v>
      </c>
      <c r="K84" t="s">
        <v>175</v>
      </c>
      <c r="L84" s="5" t="s">
        <v>82</v>
      </c>
      <c r="N84" t="s">
        <v>104</v>
      </c>
      <c r="O84" s="5" t="s">
        <v>82</v>
      </c>
      <c r="Q84" t="s">
        <v>103</v>
      </c>
      <c r="R84" s="5" t="s">
        <v>82</v>
      </c>
      <c r="T84" t="s">
        <v>102</v>
      </c>
      <c r="U84" s="5" t="s">
        <v>82</v>
      </c>
      <c r="W84" t="s">
        <v>176</v>
      </c>
      <c r="X84" s="5" t="s">
        <v>82</v>
      </c>
      <c r="Z84" t="s">
        <v>0</v>
      </c>
      <c r="AA84" t="s">
        <v>7</v>
      </c>
      <c r="AB84" t="s">
        <v>3</v>
      </c>
      <c r="AC84" s="5" t="s">
        <v>82</v>
      </c>
      <c r="AE84" t="s">
        <v>99</v>
      </c>
      <c r="AF84" s="5" t="s">
        <v>82</v>
      </c>
      <c r="AH84" t="s">
        <v>98</v>
      </c>
      <c r="AI84" s="5" t="s">
        <v>82</v>
      </c>
      <c r="AK84" t="s">
        <v>97</v>
      </c>
      <c r="AL84" s="5" t="s">
        <v>80</v>
      </c>
      <c r="AM84" t="s">
        <v>41</v>
      </c>
      <c r="AN84" t="s">
        <v>96</v>
      </c>
      <c r="AO84" s="5" t="s">
        <v>82</v>
      </c>
      <c r="AQ84" t="s">
        <v>95</v>
      </c>
      <c r="AR84" s="5" t="s">
        <v>91</v>
      </c>
      <c r="AT84" t="s">
        <v>94</v>
      </c>
      <c r="AU84" s="5" t="s">
        <v>91</v>
      </c>
      <c r="AW84" t="s">
        <v>93</v>
      </c>
      <c r="AX84" s="5" t="s">
        <v>91</v>
      </c>
      <c r="AZ84" t="s">
        <v>87</v>
      </c>
      <c r="BA84" s="5" t="s">
        <v>82</v>
      </c>
      <c r="BC84" t="s">
        <v>8</v>
      </c>
      <c r="BD84" t="s">
        <v>9</v>
      </c>
      <c r="BE84" t="s">
        <v>10</v>
      </c>
      <c r="BF84" t="s">
        <v>11</v>
      </c>
      <c r="BG84" s="5" t="s">
        <v>83</v>
      </c>
      <c r="BI84" t="s">
        <v>84</v>
      </c>
      <c r="BJ84" s="5" t="s">
        <v>83</v>
      </c>
      <c r="BL84" t="s">
        <v>1</v>
      </c>
      <c r="BM84" t="s">
        <v>12</v>
      </c>
      <c r="BN84" s="5" t="s">
        <v>76</v>
      </c>
      <c r="BO84" t="s">
        <v>4</v>
      </c>
      <c r="BP84" s="5" t="s">
        <v>71</v>
      </c>
      <c r="BQ84" t="s">
        <v>177</v>
      </c>
      <c r="BR84" t="s">
        <v>154</v>
      </c>
      <c r="BS84" s="5" t="s">
        <v>155</v>
      </c>
      <c r="BT84" t="s">
        <v>178</v>
      </c>
      <c r="BU84" s="5" t="s">
        <v>159</v>
      </c>
      <c r="BV84" t="s">
        <v>179</v>
      </c>
      <c r="BW84" s="5" t="s">
        <v>161</v>
      </c>
      <c r="BX84" t="s">
        <v>180</v>
      </c>
      <c r="BY84" s="5" t="s">
        <v>161</v>
      </c>
      <c r="BZ84" t="s">
        <v>181</v>
      </c>
      <c r="CA84" s="5" t="s">
        <v>161</v>
      </c>
      <c r="CC84" t="s">
        <v>2</v>
      </c>
      <c r="CD84" t="s">
        <v>13</v>
      </c>
      <c r="CE84" s="5" t="s">
        <v>60</v>
      </c>
      <c r="CG84" t="s">
        <v>56</v>
      </c>
      <c r="CH84" s="5" t="s">
        <v>55</v>
      </c>
    </row>
    <row r="85" spans="1:88" x14ac:dyDescent="0.3">
      <c r="A85" t="s">
        <v>162</v>
      </c>
      <c r="B85" s="5" t="s">
        <v>163</v>
      </c>
      <c r="C85" t="s">
        <v>165</v>
      </c>
      <c r="D85" s="5" t="s">
        <v>167</v>
      </c>
      <c r="E85" t="s">
        <v>171</v>
      </c>
      <c r="F85" s="5" t="s">
        <v>134</v>
      </c>
      <c r="G85" t="s">
        <v>172</v>
      </c>
      <c r="H85" s="5" t="s">
        <v>173</v>
      </c>
      <c r="I85" t="s">
        <v>5</v>
      </c>
      <c r="J85" t="s">
        <v>6</v>
      </c>
      <c r="K85" t="s">
        <v>175</v>
      </c>
      <c r="L85" s="5" t="s">
        <v>83</v>
      </c>
      <c r="N85" t="s">
        <v>104</v>
      </c>
      <c r="O85" s="5" t="s">
        <v>82</v>
      </c>
      <c r="Q85" t="s">
        <v>103</v>
      </c>
      <c r="R85" s="5" t="s">
        <v>82</v>
      </c>
      <c r="T85" t="s">
        <v>102</v>
      </c>
      <c r="U85" s="5" t="s">
        <v>82</v>
      </c>
      <c r="W85" t="s">
        <v>176</v>
      </c>
      <c r="X85" s="5" t="s">
        <v>82</v>
      </c>
      <c r="Z85" t="s">
        <v>0</v>
      </c>
      <c r="AA85" t="s">
        <v>7</v>
      </c>
      <c r="AB85" t="s">
        <v>3</v>
      </c>
      <c r="AC85" s="5" t="s">
        <v>82</v>
      </c>
      <c r="AE85" t="s">
        <v>99</v>
      </c>
      <c r="AF85" s="5" t="s">
        <v>83</v>
      </c>
      <c r="AH85" t="s">
        <v>98</v>
      </c>
      <c r="AI85" s="5" t="s">
        <v>82</v>
      </c>
      <c r="AK85" t="s">
        <v>97</v>
      </c>
      <c r="AL85" s="5" t="s">
        <v>83</v>
      </c>
      <c r="AN85" t="s">
        <v>96</v>
      </c>
      <c r="AO85" s="5" t="s">
        <v>83</v>
      </c>
      <c r="AQ85" t="s">
        <v>95</v>
      </c>
      <c r="AR85" s="5" t="s">
        <v>91</v>
      </c>
      <c r="AT85" t="s">
        <v>94</v>
      </c>
      <c r="AU85" s="5" t="s">
        <v>92</v>
      </c>
      <c r="AW85" t="s">
        <v>93</v>
      </c>
      <c r="AX85" s="5" t="s">
        <v>91</v>
      </c>
      <c r="AZ85" t="s">
        <v>87</v>
      </c>
      <c r="BA85" s="5" t="s">
        <v>83</v>
      </c>
      <c r="BC85" t="s">
        <v>8</v>
      </c>
      <c r="BD85" t="s">
        <v>9</v>
      </c>
      <c r="BE85" t="s">
        <v>10</v>
      </c>
      <c r="BF85" t="s">
        <v>11</v>
      </c>
      <c r="BG85" s="5" t="s">
        <v>82</v>
      </c>
      <c r="BI85" t="s">
        <v>84</v>
      </c>
      <c r="BJ85" s="5" t="s">
        <v>82</v>
      </c>
      <c r="BL85" t="s">
        <v>1</v>
      </c>
      <c r="BM85" t="s">
        <v>12</v>
      </c>
      <c r="BN85" s="5" t="s">
        <v>75</v>
      </c>
      <c r="BO85" t="s">
        <v>4</v>
      </c>
      <c r="BP85" s="5" t="s">
        <v>70</v>
      </c>
      <c r="BQ85" t="s">
        <v>177</v>
      </c>
      <c r="BR85" t="s">
        <v>154</v>
      </c>
      <c r="BS85" s="5" t="s">
        <v>155</v>
      </c>
      <c r="BT85" t="s">
        <v>178</v>
      </c>
      <c r="BU85" s="5" t="s">
        <v>159</v>
      </c>
      <c r="BV85" t="s">
        <v>179</v>
      </c>
      <c r="BW85" s="5" t="s">
        <v>161</v>
      </c>
      <c r="BX85" t="s">
        <v>180</v>
      </c>
      <c r="BY85" s="5" t="s">
        <v>161</v>
      </c>
      <c r="BZ85" t="s">
        <v>181</v>
      </c>
      <c r="CA85" s="5" t="s">
        <v>161</v>
      </c>
      <c r="CC85" t="s">
        <v>2</v>
      </c>
      <c r="CD85" t="s">
        <v>13</v>
      </c>
      <c r="CE85" s="5" t="s">
        <v>60</v>
      </c>
      <c r="CG85" t="s">
        <v>56</v>
      </c>
      <c r="CH85" s="5" t="s">
        <v>55</v>
      </c>
    </row>
    <row r="86" spans="1:88" x14ac:dyDescent="0.3">
      <c r="A86" t="s">
        <v>162</v>
      </c>
      <c r="B86" s="5" t="s">
        <v>163</v>
      </c>
      <c r="C86" t="s">
        <v>165</v>
      </c>
      <c r="D86" s="5" t="s">
        <v>168</v>
      </c>
      <c r="E86" t="s">
        <v>171</v>
      </c>
      <c r="F86" s="5" t="s">
        <v>134</v>
      </c>
      <c r="G86" t="s">
        <v>172</v>
      </c>
      <c r="H86" s="5" t="s">
        <v>173</v>
      </c>
      <c r="I86" t="s">
        <v>5</v>
      </c>
      <c r="J86" t="s">
        <v>6</v>
      </c>
      <c r="K86" t="s">
        <v>175</v>
      </c>
      <c r="L86" s="5" t="s">
        <v>83</v>
      </c>
      <c r="N86" t="s">
        <v>104</v>
      </c>
      <c r="O86" s="5" t="s">
        <v>83</v>
      </c>
      <c r="Q86" t="s">
        <v>103</v>
      </c>
      <c r="R86" s="5" t="s">
        <v>83</v>
      </c>
      <c r="T86" t="s">
        <v>102</v>
      </c>
      <c r="U86" s="5" t="s">
        <v>83</v>
      </c>
      <c r="W86" t="s">
        <v>176</v>
      </c>
      <c r="X86" s="5" t="s">
        <v>83</v>
      </c>
      <c r="Z86" t="s">
        <v>0</v>
      </c>
      <c r="AA86" t="s">
        <v>7</v>
      </c>
      <c r="AB86" t="s">
        <v>3</v>
      </c>
      <c r="AC86" s="5" t="s">
        <v>83</v>
      </c>
      <c r="AE86" t="s">
        <v>99</v>
      </c>
      <c r="AF86" s="5" t="s">
        <v>83</v>
      </c>
      <c r="AH86" t="s">
        <v>98</v>
      </c>
      <c r="AI86" s="5" t="s">
        <v>83</v>
      </c>
      <c r="AK86" t="s">
        <v>97</v>
      </c>
      <c r="AL86" s="5" t="s">
        <v>83</v>
      </c>
      <c r="AN86" t="s">
        <v>96</v>
      </c>
      <c r="AO86" s="5" t="s">
        <v>83</v>
      </c>
      <c r="AQ86" t="s">
        <v>95</v>
      </c>
      <c r="AR86" s="5" t="s">
        <v>92</v>
      </c>
      <c r="AT86" t="s">
        <v>94</v>
      </c>
      <c r="AU86" s="5" t="s">
        <v>92</v>
      </c>
      <c r="AW86" t="s">
        <v>93</v>
      </c>
      <c r="AX86" s="5" t="s">
        <v>92</v>
      </c>
      <c r="AZ86" t="s">
        <v>87</v>
      </c>
      <c r="BA86" s="5" t="s">
        <v>83</v>
      </c>
      <c r="BC86" t="s">
        <v>8</v>
      </c>
      <c r="BD86" t="s">
        <v>9</v>
      </c>
      <c r="BE86" t="s">
        <v>10</v>
      </c>
      <c r="BF86" t="s">
        <v>11</v>
      </c>
      <c r="BG86" s="5" t="s">
        <v>83</v>
      </c>
      <c r="BI86" t="s">
        <v>84</v>
      </c>
      <c r="BJ86" s="5" t="s">
        <v>83</v>
      </c>
      <c r="BL86" t="s">
        <v>1</v>
      </c>
      <c r="BM86" t="s">
        <v>12</v>
      </c>
      <c r="BN86" s="5" t="s">
        <v>75</v>
      </c>
      <c r="BO86" t="s">
        <v>4</v>
      </c>
      <c r="BP86" s="5" t="s">
        <v>70</v>
      </c>
      <c r="BQ86" t="s">
        <v>177</v>
      </c>
      <c r="BR86" t="s">
        <v>154</v>
      </c>
      <c r="BS86" s="5" t="s">
        <v>155</v>
      </c>
      <c r="BT86" t="s">
        <v>178</v>
      </c>
      <c r="BU86" s="5" t="s">
        <v>159</v>
      </c>
      <c r="BV86" t="s">
        <v>179</v>
      </c>
      <c r="BW86" s="5" t="s">
        <v>161</v>
      </c>
      <c r="BX86" t="s">
        <v>180</v>
      </c>
      <c r="BY86" s="5" t="s">
        <v>161</v>
      </c>
      <c r="BZ86" t="s">
        <v>181</v>
      </c>
      <c r="CA86" s="5" t="s">
        <v>161</v>
      </c>
      <c r="CC86" t="s">
        <v>2</v>
      </c>
      <c r="CD86" t="s">
        <v>13</v>
      </c>
      <c r="CE86" s="5" t="s">
        <v>60</v>
      </c>
      <c r="CG86" t="s">
        <v>56</v>
      </c>
      <c r="CH86" s="5" t="s">
        <v>55</v>
      </c>
    </row>
    <row r="87" spans="1:88" x14ac:dyDescent="0.3">
      <c r="A87" t="s">
        <v>162</v>
      </c>
      <c r="B87" s="5" t="s">
        <v>163</v>
      </c>
      <c r="C87" t="s">
        <v>165</v>
      </c>
      <c r="D87" s="5" t="s">
        <v>167</v>
      </c>
      <c r="E87" t="s">
        <v>171</v>
      </c>
      <c r="F87" s="5" t="s">
        <v>134</v>
      </c>
      <c r="G87" t="s">
        <v>172</v>
      </c>
      <c r="H87" s="5" t="s">
        <v>173</v>
      </c>
      <c r="I87" t="s">
        <v>5</v>
      </c>
      <c r="J87" t="s">
        <v>6</v>
      </c>
      <c r="K87" t="s">
        <v>175</v>
      </c>
      <c r="L87" s="5" t="s">
        <v>83</v>
      </c>
      <c r="N87" t="s">
        <v>104</v>
      </c>
      <c r="O87" s="5" t="s">
        <v>83</v>
      </c>
      <c r="Q87" t="s">
        <v>103</v>
      </c>
      <c r="R87" s="5" t="s">
        <v>81</v>
      </c>
      <c r="T87" t="s">
        <v>102</v>
      </c>
      <c r="U87" s="5" t="s">
        <v>83</v>
      </c>
      <c r="W87" t="s">
        <v>176</v>
      </c>
      <c r="X87" s="5" t="s">
        <v>83</v>
      </c>
      <c r="Z87" t="s">
        <v>0</v>
      </c>
      <c r="AA87" t="s">
        <v>7</v>
      </c>
      <c r="AB87" t="s">
        <v>3</v>
      </c>
      <c r="AC87" s="5" t="s">
        <v>83</v>
      </c>
      <c r="AE87" t="s">
        <v>99</v>
      </c>
      <c r="AF87" s="5" t="s">
        <v>81</v>
      </c>
      <c r="AH87" t="s">
        <v>98</v>
      </c>
      <c r="AI87" s="5" t="s">
        <v>51</v>
      </c>
      <c r="AK87" t="s">
        <v>97</v>
      </c>
      <c r="AL87" s="5" t="s">
        <v>83</v>
      </c>
      <c r="AN87" t="s">
        <v>96</v>
      </c>
      <c r="AO87" s="5" t="s">
        <v>83</v>
      </c>
      <c r="AQ87" t="s">
        <v>95</v>
      </c>
      <c r="AR87" s="5" t="s">
        <v>91</v>
      </c>
      <c r="AT87" t="s">
        <v>94</v>
      </c>
      <c r="AU87" s="5" t="s">
        <v>88</v>
      </c>
      <c r="AW87" t="s">
        <v>93</v>
      </c>
      <c r="AX87" s="5" t="s">
        <v>91</v>
      </c>
      <c r="AZ87" t="s">
        <v>87</v>
      </c>
      <c r="BA87" s="5" t="s">
        <v>82</v>
      </c>
      <c r="BC87" t="s">
        <v>8</v>
      </c>
      <c r="BD87" t="s">
        <v>9</v>
      </c>
      <c r="BE87" t="s">
        <v>10</v>
      </c>
      <c r="BF87" t="s">
        <v>11</v>
      </c>
      <c r="BG87" s="5" t="s">
        <v>83</v>
      </c>
      <c r="BI87" t="s">
        <v>84</v>
      </c>
      <c r="BJ87" s="5" t="s">
        <v>83</v>
      </c>
      <c r="BL87" t="s">
        <v>1</v>
      </c>
      <c r="BM87" t="s">
        <v>12</v>
      </c>
      <c r="BN87" s="5" t="s">
        <v>76</v>
      </c>
      <c r="BO87" t="s">
        <v>4</v>
      </c>
      <c r="BP87" s="5" t="s">
        <v>70</v>
      </c>
      <c r="BQ87" t="s">
        <v>177</v>
      </c>
      <c r="BR87" t="s">
        <v>154</v>
      </c>
      <c r="BS87" s="5" t="s">
        <v>155</v>
      </c>
      <c r="BT87" t="s">
        <v>178</v>
      </c>
      <c r="BU87" s="5" t="s">
        <v>159</v>
      </c>
      <c r="BV87" t="s">
        <v>179</v>
      </c>
      <c r="BW87" s="5" t="s">
        <v>161</v>
      </c>
      <c r="BX87" t="s">
        <v>180</v>
      </c>
      <c r="BY87" s="5" t="s">
        <v>161</v>
      </c>
      <c r="BZ87" t="s">
        <v>181</v>
      </c>
      <c r="CA87" s="5" t="s">
        <v>161</v>
      </c>
      <c r="CC87" t="s">
        <v>2</v>
      </c>
      <c r="CD87" t="s">
        <v>13</v>
      </c>
      <c r="CE87" s="5" t="s">
        <v>60</v>
      </c>
      <c r="CG87" t="s">
        <v>56</v>
      </c>
      <c r="CH87" s="5" t="s">
        <v>55</v>
      </c>
    </row>
    <row r="88" spans="1:88" x14ac:dyDescent="0.3">
      <c r="A88" t="s">
        <v>162</v>
      </c>
      <c r="B88" s="5" t="s">
        <v>163</v>
      </c>
      <c r="C88" t="s">
        <v>165</v>
      </c>
      <c r="D88" s="5" t="s">
        <v>166</v>
      </c>
      <c r="E88" t="s">
        <v>171</v>
      </c>
      <c r="F88" s="5" t="s">
        <v>134</v>
      </c>
      <c r="G88" t="s">
        <v>172</v>
      </c>
      <c r="H88" s="5" t="s">
        <v>173</v>
      </c>
      <c r="I88" t="s">
        <v>5</v>
      </c>
      <c r="J88" t="s">
        <v>6</v>
      </c>
      <c r="K88" t="s">
        <v>175</v>
      </c>
      <c r="L88" s="5" t="s">
        <v>83</v>
      </c>
      <c r="N88" t="s">
        <v>104</v>
      </c>
      <c r="O88" s="5" t="s">
        <v>83</v>
      </c>
      <c r="Q88" t="s">
        <v>103</v>
      </c>
      <c r="R88" s="5" t="s">
        <v>83</v>
      </c>
      <c r="T88" t="s">
        <v>102</v>
      </c>
      <c r="U88" s="5" t="s">
        <v>83</v>
      </c>
      <c r="W88" t="s">
        <v>176</v>
      </c>
      <c r="X88" s="5" t="s">
        <v>83</v>
      </c>
      <c r="Z88" t="s">
        <v>0</v>
      </c>
      <c r="AA88" t="s">
        <v>7</v>
      </c>
      <c r="AB88" t="s">
        <v>3</v>
      </c>
      <c r="AC88" s="5" t="s">
        <v>83</v>
      </c>
      <c r="AE88" t="s">
        <v>99</v>
      </c>
      <c r="AF88" s="5" t="s">
        <v>83</v>
      </c>
      <c r="AH88" t="s">
        <v>98</v>
      </c>
      <c r="AI88" s="5" t="s">
        <v>82</v>
      </c>
      <c r="AK88" t="s">
        <v>97</v>
      </c>
      <c r="AL88" s="5" t="s">
        <v>82</v>
      </c>
      <c r="AN88" t="s">
        <v>96</v>
      </c>
      <c r="AO88" s="5" t="s">
        <v>82</v>
      </c>
      <c r="AQ88" t="s">
        <v>95</v>
      </c>
      <c r="AR88" s="5" t="s">
        <v>91</v>
      </c>
      <c r="AT88" t="s">
        <v>94</v>
      </c>
      <c r="AU88" s="5" t="s">
        <v>91</v>
      </c>
      <c r="AW88" t="s">
        <v>93</v>
      </c>
      <c r="AX88" s="5" t="s">
        <v>91</v>
      </c>
      <c r="AZ88" t="s">
        <v>87</v>
      </c>
      <c r="BA88" s="5" t="s">
        <v>83</v>
      </c>
      <c r="BC88" t="s">
        <v>8</v>
      </c>
      <c r="BD88" t="s">
        <v>9</v>
      </c>
      <c r="BE88" t="s">
        <v>10</v>
      </c>
      <c r="BF88" t="s">
        <v>11</v>
      </c>
      <c r="BG88" s="5" t="s">
        <v>82</v>
      </c>
      <c r="BI88" t="s">
        <v>84</v>
      </c>
      <c r="BJ88" s="5" t="s">
        <v>83</v>
      </c>
      <c r="BL88" t="s">
        <v>1</v>
      </c>
      <c r="BM88" t="s">
        <v>12</v>
      </c>
      <c r="BN88" s="5" t="s">
        <v>76</v>
      </c>
      <c r="BO88" t="s">
        <v>4</v>
      </c>
      <c r="BP88" s="5" t="s">
        <v>72</v>
      </c>
      <c r="BQ88" t="s">
        <v>177</v>
      </c>
      <c r="BR88" t="s">
        <v>154</v>
      </c>
      <c r="BS88" s="5" t="s">
        <v>155</v>
      </c>
      <c r="BT88" t="s">
        <v>178</v>
      </c>
      <c r="BU88" s="5" t="s">
        <v>159</v>
      </c>
      <c r="BV88" t="s">
        <v>179</v>
      </c>
      <c r="BW88" s="5" t="s">
        <v>161</v>
      </c>
      <c r="BX88" t="s">
        <v>180</v>
      </c>
      <c r="BY88" s="5" t="s">
        <v>158</v>
      </c>
      <c r="BZ88" t="s">
        <v>181</v>
      </c>
      <c r="CA88" s="5" t="s">
        <v>161</v>
      </c>
      <c r="CC88" t="s">
        <v>2</v>
      </c>
      <c r="CD88" t="s">
        <v>13</v>
      </c>
      <c r="CE88" s="5" t="s">
        <v>60</v>
      </c>
      <c r="CG88" t="s">
        <v>56</v>
      </c>
      <c r="CH88" s="5" t="s">
        <v>54</v>
      </c>
    </row>
    <row r="89" spans="1:88" x14ac:dyDescent="0.3">
      <c r="A89" t="s">
        <v>162</v>
      </c>
      <c r="B89" s="5" t="s">
        <v>163</v>
      </c>
      <c r="C89" t="s">
        <v>165</v>
      </c>
      <c r="D89" s="5" t="s">
        <v>166</v>
      </c>
      <c r="E89" t="s">
        <v>171</v>
      </c>
      <c r="F89" s="5" t="s">
        <v>134</v>
      </c>
      <c r="G89" t="s">
        <v>172</v>
      </c>
      <c r="H89" s="5" t="s">
        <v>173</v>
      </c>
      <c r="I89" t="s">
        <v>5</v>
      </c>
      <c r="J89" t="s">
        <v>6</v>
      </c>
      <c r="K89" t="s">
        <v>175</v>
      </c>
      <c r="L89" s="5" t="s">
        <v>83</v>
      </c>
      <c r="N89" t="s">
        <v>104</v>
      </c>
      <c r="O89" s="5" t="s">
        <v>83</v>
      </c>
      <c r="Q89" t="s">
        <v>103</v>
      </c>
      <c r="R89" s="5" t="s">
        <v>83</v>
      </c>
      <c r="T89" t="s">
        <v>102</v>
      </c>
      <c r="U89" s="5" t="s">
        <v>83</v>
      </c>
      <c r="W89" t="s">
        <v>176</v>
      </c>
      <c r="X89" s="5" t="s">
        <v>83</v>
      </c>
      <c r="Z89" t="s">
        <v>0</v>
      </c>
      <c r="AA89" t="s">
        <v>7</v>
      </c>
      <c r="AB89" t="s">
        <v>3</v>
      </c>
      <c r="AC89" s="5" t="s">
        <v>83</v>
      </c>
      <c r="AE89" t="s">
        <v>99</v>
      </c>
      <c r="AF89" s="5" t="s">
        <v>83</v>
      </c>
      <c r="AH89" t="s">
        <v>98</v>
      </c>
      <c r="AI89" s="5" t="s">
        <v>83</v>
      </c>
      <c r="AK89" t="s">
        <v>97</v>
      </c>
      <c r="AL89" s="5" t="s">
        <v>83</v>
      </c>
      <c r="AN89" t="s">
        <v>96</v>
      </c>
      <c r="AO89" s="5" t="s">
        <v>83</v>
      </c>
      <c r="AQ89" t="s">
        <v>95</v>
      </c>
      <c r="AR89" s="5" t="s">
        <v>92</v>
      </c>
      <c r="AT89" t="s">
        <v>94</v>
      </c>
      <c r="AU89" s="5" t="s">
        <v>88</v>
      </c>
      <c r="AW89" t="s">
        <v>93</v>
      </c>
      <c r="AX89" s="5" t="s">
        <v>88</v>
      </c>
      <c r="AZ89" t="s">
        <v>87</v>
      </c>
      <c r="BA89" s="5" t="s">
        <v>83</v>
      </c>
      <c r="BC89" t="s">
        <v>8</v>
      </c>
      <c r="BD89" t="s">
        <v>9</v>
      </c>
      <c r="BE89" t="s">
        <v>10</v>
      </c>
      <c r="BF89" t="s">
        <v>11</v>
      </c>
      <c r="BG89" s="5" t="s">
        <v>83</v>
      </c>
      <c r="BI89" t="s">
        <v>84</v>
      </c>
      <c r="BJ89" s="5" t="s">
        <v>83</v>
      </c>
      <c r="BL89" t="s">
        <v>1</v>
      </c>
      <c r="BM89" t="s">
        <v>12</v>
      </c>
      <c r="BN89" s="5" t="s">
        <v>76</v>
      </c>
      <c r="BO89" t="s">
        <v>4</v>
      </c>
      <c r="BP89" s="5" t="s">
        <v>72</v>
      </c>
      <c r="BQ89" t="s">
        <v>177</v>
      </c>
      <c r="BR89" t="s">
        <v>154</v>
      </c>
      <c r="BS89" s="5" t="s">
        <v>155</v>
      </c>
      <c r="BT89" t="s">
        <v>178</v>
      </c>
      <c r="BU89" s="5" t="s">
        <v>159</v>
      </c>
      <c r="BV89" t="s">
        <v>179</v>
      </c>
      <c r="BW89" s="5" t="s">
        <v>161</v>
      </c>
      <c r="BX89" t="s">
        <v>180</v>
      </c>
      <c r="BY89" s="5" t="s">
        <v>161</v>
      </c>
      <c r="BZ89" t="s">
        <v>181</v>
      </c>
      <c r="CA89" s="5" t="s">
        <v>161</v>
      </c>
      <c r="CC89" t="s">
        <v>2</v>
      </c>
      <c r="CD89" t="s">
        <v>13</v>
      </c>
      <c r="CE89" s="5" t="s">
        <v>60</v>
      </c>
      <c r="CG89" t="s">
        <v>56</v>
      </c>
      <c r="CH89" s="5" t="s">
        <v>55</v>
      </c>
    </row>
    <row r="90" spans="1:88" x14ac:dyDescent="0.3">
      <c r="A90" t="s">
        <v>162</v>
      </c>
      <c r="B90" s="5" t="s">
        <v>163</v>
      </c>
      <c r="C90" t="s">
        <v>165</v>
      </c>
      <c r="D90" s="5" t="s">
        <v>167</v>
      </c>
      <c r="E90" t="s">
        <v>171</v>
      </c>
      <c r="F90" s="5" t="s">
        <v>134</v>
      </c>
      <c r="G90" t="s">
        <v>172</v>
      </c>
      <c r="H90" s="5" t="s">
        <v>173</v>
      </c>
      <c r="I90" t="s">
        <v>5</v>
      </c>
      <c r="J90" t="s">
        <v>6</v>
      </c>
      <c r="K90" t="s">
        <v>175</v>
      </c>
      <c r="L90" s="5" t="s">
        <v>83</v>
      </c>
      <c r="N90" t="s">
        <v>104</v>
      </c>
      <c r="O90" s="5" t="s">
        <v>82</v>
      </c>
      <c r="Q90" t="s">
        <v>103</v>
      </c>
      <c r="R90" s="5" t="s">
        <v>83</v>
      </c>
      <c r="T90" t="s">
        <v>102</v>
      </c>
      <c r="U90" s="5" t="s">
        <v>82</v>
      </c>
      <c r="W90" t="s">
        <v>176</v>
      </c>
      <c r="X90" s="5" t="s">
        <v>83</v>
      </c>
      <c r="Z90" t="s">
        <v>0</v>
      </c>
      <c r="AA90" t="s">
        <v>7</v>
      </c>
      <c r="AB90" t="s">
        <v>3</v>
      </c>
      <c r="AC90" s="5" t="s">
        <v>82</v>
      </c>
      <c r="AE90" t="s">
        <v>99</v>
      </c>
      <c r="AF90" s="5" t="s">
        <v>83</v>
      </c>
      <c r="AH90" t="s">
        <v>98</v>
      </c>
      <c r="AI90" s="5" t="s">
        <v>82</v>
      </c>
      <c r="AK90" t="s">
        <v>97</v>
      </c>
      <c r="AL90" s="5" t="s">
        <v>81</v>
      </c>
      <c r="AN90" t="s">
        <v>96</v>
      </c>
      <c r="AO90" s="5" t="s">
        <v>82</v>
      </c>
      <c r="AQ90" t="s">
        <v>95</v>
      </c>
      <c r="AR90" s="5" t="s">
        <v>91</v>
      </c>
      <c r="AT90" t="s">
        <v>94</v>
      </c>
      <c r="AU90" s="5" t="s">
        <v>91</v>
      </c>
      <c r="AW90" t="s">
        <v>93</v>
      </c>
      <c r="AX90" s="5" t="s">
        <v>91</v>
      </c>
      <c r="AZ90" t="s">
        <v>87</v>
      </c>
      <c r="BA90" s="5" t="s">
        <v>82</v>
      </c>
      <c r="BC90" t="s">
        <v>8</v>
      </c>
      <c r="BD90" t="s">
        <v>9</v>
      </c>
      <c r="BE90" t="s">
        <v>10</v>
      </c>
      <c r="BF90" t="s">
        <v>11</v>
      </c>
      <c r="BG90" s="5" t="s">
        <v>82</v>
      </c>
      <c r="BI90" t="s">
        <v>84</v>
      </c>
      <c r="BJ90" s="5" t="s">
        <v>83</v>
      </c>
      <c r="BL90" t="s">
        <v>1</v>
      </c>
      <c r="BM90" t="s">
        <v>12</v>
      </c>
      <c r="BN90" s="5" t="s">
        <v>76</v>
      </c>
      <c r="BO90" t="s">
        <v>4</v>
      </c>
      <c r="BP90" s="5" t="s">
        <v>70</v>
      </c>
      <c r="BQ90" t="s">
        <v>177</v>
      </c>
      <c r="BR90" t="s">
        <v>154</v>
      </c>
      <c r="BS90" s="5" t="s">
        <v>156</v>
      </c>
      <c r="BT90" t="s">
        <v>178</v>
      </c>
      <c r="BU90" s="5" t="s">
        <v>158</v>
      </c>
      <c r="BV90" t="s">
        <v>179</v>
      </c>
      <c r="BW90" s="5" t="s">
        <v>158</v>
      </c>
      <c r="BX90" t="s">
        <v>180</v>
      </c>
      <c r="BY90" s="5" t="s">
        <v>158</v>
      </c>
      <c r="BZ90" t="s">
        <v>181</v>
      </c>
      <c r="CA90" s="5" t="s">
        <v>158</v>
      </c>
      <c r="CC90" t="s">
        <v>2</v>
      </c>
      <c r="CD90" t="s">
        <v>13</v>
      </c>
      <c r="CE90" s="5" t="s">
        <v>59</v>
      </c>
      <c r="CG90" t="s">
        <v>56</v>
      </c>
      <c r="CH90" s="5" t="s">
        <v>54</v>
      </c>
    </row>
    <row r="91" spans="1:88" x14ac:dyDescent="0.3">
      <c r="A91" t="s">
        <v>162</v>
      </c>
      <c r="B91" s="5" t="s">
        <v>163</v>
      </c>
      <c r="C91" t="s">
        <v>165</v>
      </c>
      <c r="D91" s="5" t="s">
        <v>168</v>
      </c>
      <c r="E91" t="s">
        <v>171</v>
      </c>
      <c r="F91" s="5" t="s">
        <v>134</v>
      </c>
      <c r="G91" t="s">
        <v>172</v>
      </c>
      <c r="H91" s="5" t="s">
        <v>173</v>
      </c>
      <c r="I91" t="s">
        <v>5</v>
      </c>
      <c r="J91" t="s">
        <v>6</v>
      </c>
      <c r="K91" t="s">
        <v>175</v>
      </c>
      <c r="L91" s="5" t="s">
        <v>83</v>
      </c>
      <c r="N91" t="s">
        <v>104</v>
      </c>
      <c r="O91" s="5" t="s">
        <v>83</v>
      </c>
      <c r="Q91" t="s">
        <v>103</v>
      </c>
      <c r="R91" s="5" t="s">
        <v>83</v>
      </c>
      <c r="T91" t="s">
        <v>102</v>
      </c>
      <c r="U91" s="5" t="s">
        <v>83</v>
      </c>
      <c r="W91" t="s">
        <v>176</v>
      </c>
      <c r="X91" s="5" t="s">
        <v>83</v>
      </c>
      <c r="Z91" t="s">
        <v>0</v>
      </c>
      <c r="AA91" t="s">
        <v>7</v>
      </c>
      <c r="AB91" t="s">
        <v>3</v>
      </c>
      <c r="AC91" s="5" t="s">
        <v>83</v>
      </c>
      <c r="AE91" t="s">
        <v>99</v>
      </c>
      <c r="AF91" s="5" t="s">
        <v>83</v>
      </c>
      <c r="AH91" t="s">
        <v>98</v>
      </c>
      <c r="AI91" s="5" t="s">
        <v>83</v>
      </c>
      <c r="AK91" t="s">
        <v>97</v>
      </c>
      <c r="AL91" s="5" t="s">
        <v>83</v>
      </c>
      <c r="AN91" t="s">
        <v>96</v>
      </c>
      <c r="AO91" s="5" t="s">
        <v>83</v>
      </c>
      <c r="AQ91" t="s">
        <v>95</v>
      </c>
      <c r="AR91" s="5" t="s">
        <v>92</v>
      </c>
      <c r="AT91" t="s">
        <v>94</v>
      </c>
      <c r="AU91" s="5" t="s">
        <v>92</v>
      </c>
      <c r="AW91" t="s">
        <v>93</v>
      </c>
      <c r="AX91" s="5" t="s">
        <v>92</v>
      </c>
      <c r="AZ91" t="s">
        <v>87</v>
      </c>
      <c r="BA91" s="5" t="s">
        <v>83</v>
      </c>
      <c r="BC91" t="s">
        <v>8</v>
      </c>
      <c r="BD91" t="s">
        <v>9</v>
      </c>
      <c r="BE91" t="s">
        <v>10</v>
      </c>
      <c r="BF91" t="s">
        <v>11</v>
      </c>
      <c r="BG91" s="5" t="s">
        <v>83</v>
      </c>
      <c r="BI91" t="s">
        <v>84</v>
      </c>
      <c r="BJ91" s="5" t="s">
        <v>83</v>
      </c>
      <c r="BL91" t="s">
        <v>1</v>
      </c>
      <c r="BM91" t="s">
        <v>12</v>
      </c>
      <c r="BN91" s="5" t="s">
        <v>78</v>
      </c>
      <c r="BO91" t="s">
        <v>4</v>
      </c>
      <c r="BP91" s="5" t="s">
        <v>72</v>
      </c>
      <c r="BQ91" t="s">
        <v>177</v>
      </c>
      <c r="BR91" t="s">
        <v>154</v>
      </c>
      <c r="BS91" s="5" t="s">
        <v>156</v>
      </c>
      <c r="BT91" t="s">
        <v>178</v>
      </c>
      <c r="BU91" s="5" t="s">
        <v>159</v>
      </c>
      <c r="BV91" t="s">
        <v>179</v>
      </c>
      <c r="BW91" s="5" t="s">
        <v>161</v>
      </c>
      <c r="BX91" t="s">
        <v>180</v>
      </c>
      <c r="BY91" s="5" t="s">
        <v>161</v>
      </c>
      <c r="BZ91" t="s">
        <v>181</v>
      </c>
      <c r="CA91" s="5" t="s">
        <v>161</v>
      </c>
      <c r="CC91" t="s">
        <v>2</v>
      </c>
      <c r="CD91" t="s">
        <v>13</v>
      </c>
      <c r="CE91" s="5" t="s">
        <v>60</v>
      </c>
      <c r="CG91" t="s">
        <v>56</v>
      </c>
      <c r="CH91" s="5" t="s">
        <v>55</v>
      </c>
    </row>
    <row r="92" spans="1:88" x14ac:dyDescent="0.3">
      <c r="A92" t="s">
        <v>162</v>
      </c>
      <c r="B92" s="5" t="s">
        <v>163</v>
      </c>
      <c r="C92" t="s">
        <v>165</v>
      </c>
      <c r="D92" s="5" t="s">
        <v>167</v>
      </c>
      <c r="E92" t="s">
        <v>171</v>
      </c>
      <c r="F92" s="5" t="s">
        <v>134</v>
      </c>
      <c r="G92" t="s">
        <v>172</v>
      </c>
      <c r="H92" s="5" t="s">
        <v>173</v>
      </c>
      <c r="I92" t="s">
        <v>5</v>
      </c>
      <c r="J92" t="s">
        <v>6</v>
      </c>
      <c r="K92" t="s">
        <v>175</v>
      </c>
      <c r="L92" s="5" t="s">
        <v>83</v>
      </c>
      <c r="N92" t="s">
        <v>104</v>
      </c>
      <c r="O92" s="5" t="s">
        <v>83</v>
      </c>
      <c r="Q92" t="s">
        <v>103</v>
      </c>
      <c r="R92" s="5" t="s">
        <v>82</v>
      </c>
      <c r="T92" t="s">
        <v>102</v>
      </c>
      <c r="U92" s="5" t="s">
        <v>83</v>
      </c>
      <c r="W92" t="s">
        <v>176</v>
      </c>
      <c r="X92" s="5" t="s">
        <v>83</v>
      </c>
      <c r="Z92" t="s">
        <v>0</v>
      </c>
      <c r="AA92" t="s">
        <v>7</v>
      </c>
      <c r="AB92" t="s">
        <v>3</v>
      </c>
      <c r="AC92" s="5" t="s">
        <v>83</v>
      </c>
      <c r="AE92" t="s">
        <v>99</v>
      </c>
      <c r="AF92" s="5" t="s">
        <v>82</v>
      </c>
      <c r="AH92" t="s">
        <v>98</v>
      </c>
      <c r="AI92" s="5" t="s">
        <v>83</v>
      </c>
      <c r="AK92" t="s">
        <v>97</v>
      </c>
      <c r="AL92" s="5" t="s">
        <v>83</v>
      </c>
      <c r="AN92" t="s">
        <v>96</v>
      </c>
      <c r="AO92" s="5" t="s">
        <v>82</v>
      </c>
      <c r="AQ92" t="s">
        <v>95</v>
      </c>
      <c r="AR92" s="5" t="s">
        <v>92</v>
      </c>
      <c r="AT92" t="s">
        <v>94</v>
      </c>
      <c r="AU92" s="5" t="s">
        <v>92</v>
      </c>
      <c r="AW92" t="s">
        <v>93</v>
      </c>
      <c r="AX92" s="5" t="s">
        <v>92</v>
      </c>
      <c r="AZ92" t="s">
        <v>87</v>
      </c>
      <c r="BA92" s="5" t="s">
        <v>83</v>
      </c>
      <c r="BC92" t="s">
        <v>8</v>
      </c>
      <c r="BD92" t="s">
        <v>9</v>
      </c>
      <c r="BE92" t="s">
        <v>10</v>
      </c>
      <c r="BF92" t="s">
        <v>11</v>
      </c>
      <c r="BG92" s="5" t="s">
        <v>83</v>
      </c>
      <c r="BI92" t="s">
        <v>84</v>
      </c>
      <c r="BJ92" s="5" t="s">
        <v>83</v>
      </c>
      <c r="BL92" t="s">
        <v>1</v>
      </c>
      <c r="BM92" t="s">
        <v>12</v>
      </c>
      <c r="BN92" s="5" t="s">
        <v>76</v>
      </c>
      <c r="BO92" t="s">
        <v>4</v>
      </c>
      <c r="BP92" s="5" t="s">
        <v>70</v>
      </c>
      <c r="BQ92" t="s">
        <v>177</v>
      </c>
      <c r="BR92" t="s">
        <v>154</v>
      </c>
      <c r="BS92" s="5" t="s">
        <v>155</v>
      </c>
      <c r="BT92" t="s">
        <v>178</v>
      </c>
      <c r="BU92" s="5" t="s">
        <v>158</v>
      </c>
      <c r="BV92" t="s">
        <v>179</v>
      </c>
      <c r="BW92" s="5" t="s">
        <v>161</v>
      </c>
      <c r="BX92" t="s">
        <v>180</v>
      </c>
      <c r="BY92" s="5" t="s">
        <v>161</v>
      </c>
      <c r="BZ92" t="s">
        <v>181</v>
      </c>
      <c r="CA92" s="5" t="s">
        <v>161</v>
      </c>
      <c r="CC92" t="s">
        <v>2</v>
      </c>
      <c r="CD92" t="s">
        <v>13</v>
      </c>
      <c r="CE92" s="5" t="s">
        <v>60</v>
      </c>
      <c r="CG92" t="s">
        <v>56</v>
      </c>
      <c r="CH92" s="5" t="s">
        <v>55</v>
      </c>
      <c r="CJ92" t="s">
        <v>42</v>
      </c>
    </row>
    <row r="93" spans="1:88" x14ac:dyDescent="0.3">
      <c r="A93" t="s">
        <v>162</v>
      </c>
      <c r="B93" s="5" t="s">
        <v>163</v>
      </c>
      <c r="C93" t="s">
        <v>165</v>
      </c>
      <c r="D93" s="5" t="s">
        <v>167</v>
      </c>
      <c r="E93" t="s">
        <v>171</v>
      </c>
      <c r="F93" s="5" t="s">
        <v>134</v>
      </c>
      <c r="G93" t="s">
        <v>172</v>
      </c>
      <c r="H93" s="5" t="s">
        <v>173</v>
      </c>
      <c r="I93" t="s">
        <v>5</v>
      </c>
      <c r="J93" t="s">
        <v>6</v>
      </c>
      <c r="K93" t="s">
        <v>175</v>
      </c>
      <c r="L93" s="5" t="s">
        <v>83</v>
      </c>
      <c r="N93" t="s">
        <v>104</v>
      </c>
      <c r="O93" s="5" t="s">
        <v>83</v>
      </c>
      <c r="Q93" t="s">
        <v>103</v>
      </c>
      <c r="R93" s="5" t="s">
        <v>82</v>
      </c>
      <c r="T93" t="s">
        <v>102</v>
      </c>
      <c r="U93" s="5" t="s">
        <v>82</v>
      </c>
      <c r="W93" t="s">
        <v>176</v>
      </c>
      <c r="X93" s="5" t="s">
        <v>82</v>
      </c>
      <c r="Z93" t="s">
        <v>0</v>
      </c>
      <c r="AA93" t="s">
        <v>7</v>
      </c>
      <c r="AB93" t="s">
        <v>3</v>
      </c>
      <c r="AC93" s="5" t="s">
        <v>82</v>
      </c>
      <c r="AE93" t="s">
        <v>99</v>
      </c>
      <c r="AF93" s="5" t="s">
        <v>80</v>
      </c>
      <c r="AH93" t="s">
        <v>98</v>
      </c>
      <c r="AI93" s="5" t="s">
        <v>81</v>
      </c>
      <c r="AK93" t="s">
        <v>97</v>
      </c>
      <c r="AL93" s="5" t="s">
        <v>82</v>
      </c>
      <c r="AN93" t="s">
        <v>96</v>
      </c>
      <c r="AO93" s="5" t="s">
        <v>80</v>
      </c>
      <c r="AQ93" t="s">
        <v>95</v>
      </c>
      <c r="AR93" s="5" t="s">
        <v>91</v>
      </c>
      <c r="AT93" t="s">
        <v>94</v>
      </c>
      <c r="AU93" s="5" t="s">
        <v>91</v>
      </c>
      <c r="AW93" t="s">
        <v>93</v>
      </c>
      <c r="AX93" s="5" t="s">
        <v>91</v>
      </c>
      <c r="AZ93" t="s">
        <v>87</v>
      </c>
      <c r="BA93" s="5" t="s">
        <v>81</v>
      </c>
      <c r="BC93" t="s">
        <v>8</v>
      </c>
      <c r="BD93" t="s">
        <v>9</v>
      </c>
      <c r="BE93" t="s">
        <v>10</v>
      </c>
      <c r="BF93" t="s">
        <v>11</v>
      </c>
      <c r="BG93" s="5" t="s">
        <v>82</v>
      </c>
      <c r="BI93" t="s">
        <v>84</v>
      </c>
      <c r="BJ93" s="5" t="s">
        <v>82</v>
      </c>
      <c r="BL93" t="s">
        <v>1</v>
      </c>
      <c r="BM93" t="s">
        <v>12</v>
      </c>
      <c r="BN93" s="5" t="s">
        <v>76</v>
      </c>
      <c r="BO93" t="s">
        <v>4</v>
      </c>
      <c r="BP93" s="5" t="s">
        <v>70</v>
      </c>
      <c r="BQ93" t="s">
        <v>177</v>
      </c>
      <c r="BR93" t="s">
        <v>154</v>
      </c>
      <c r="BS93" s="5" t="s">
        <v>155</v>
      </c>
      <c r="BT93" t="s">
        <v>178</v>
      </c>
      <c r="BU93" s="5" t="s">
        <v>159</v>
      </c>
      <c r="BV93" t="s">
        <v>179</v>
      </c>
      <c r="BW93" s="5" t="s">
        <v>161</v>
      </c>
      <c r="BX93" t="s">
        <v>180</v>
      </c>
      <c r="BY93" s="5" t="s">
        <v>161</v>
      </c>
      <c r="BZ93" t="s">
        <v>181</v>
      </c>
      <c r="CA93" s="5" t="s">
        <v>161</v>
      </c>
      <c r="CC93" t="s">
        <v>2</v>
      </c>
      <c r="CD93" t="s">
        <v>13</v>
      </c>
      <c r="CE93" s="5" t="s">
        <v>59</v>
      </c>
      <c r="CG93" t="s">
        <v>56</v>
      </c>
      <c r="CH93" s="5" t="s">
        <v>55</v>
      </c>
    </row>
    <row r="94" spans="1:88" x14ac:dyDescent="0.3">
      <c r="A94" t="s">
        <v>162</v>
      </c>
      <c r="B94" s="5" t="s">
        <v>163</v>
      </c>
      <c r="C94" t="s">
        <v>165</v>
      </c>
      <c r="D94" s="5" t="s">
        <v>168</v>
      </c>
      <c r="E94" t="s">
        <v>171</v>
      </c>
      <c r="F94" s="5" t="s">
        <v>134</v>
      </c>
      <c r="G94" t="s">
        <v>172</v>
      </c>
      <c r="H94" s="5" t="s">
        <v>173</v>
      </c>
      <c r="I94" t="s">
        <v>5</v>
      </c>
      <c r="J94" t="s">
        <v>6</v>
      </c>
      <c r="K94" t="s">
        <v>175</v>
      </c>
      <c r="L94" s="5" t="s">
        <v>80</v>
      </c>
      <c r="N94" t="s">
        <v>104</v>
      </c>
      <c r="O94" s="5" t="s">
        <v>83</v>
      </c>
      <c r="Q94" t="s">
        <v>103</v>
      </c>
      <c r="R94" s="5" t="s">
        <v>83</v>
      </c>
      <c r="T94" t="s">
        <v>102</v>
      </c>
      <c r="U94" s="5" t="s">
        <v>82</v>
      </c>
      <c r="W94" t="s">
        <v>176</v>
      </c>
      <c r="X94" s="5" t="s">
        <v>82</v>
      </c>
      <c r="Z94" t="s">
        <v>0</v>
      </c>
      <c r="AA94" t="s">
        <v>7</v>
      </c>
      <c r="AB94" t="s">
        <v>3</v>
      </c>
      <c r="AC94" s="5" t="s">
        <v>82</v>
      </c>
      <c r="AE94" t="s">
        <v>99</v>
      </c>
      <c r="AF94" s="5" t="s">
        <v>82</v>
      </c>
      <c r="AH94" t="s">
        <v>98</v>
      </c>
      <c r="AI94" s="5" t="s">
        <v>82</v>
      </c>
      <c r="AK94" t="s">
        <v>97</v>
      </c>
      <c r="AL94" s="5" t="s">
        <v>83</v>
      </c>
      <c r="AN94" t="s">
        <v>96</v>
      </c>
      <c r="AO94" s="5" t="s">
        <v>82</v>
      </c>
      <c r="AQ94" t="s">
        <v>95</v>
      </c>
      <c r="AR94" s="5" t="s">
        <v>91</v>
      </c>
      <c r="AT94" t="s">
        <v>94</v>
      </c>
      <c r="AU94" s="5" t="s">
        <v>91</v>
      </c>
      <c r="AW94" t="s">
        <v>93</v>
      </c>
      <c r="AX94" s="5" t="s">
        <v>91</v>
      </c>
      <c r="AZ94" t="s">
        <v>87</v>
      </c>
      <c r="BA94" s="5" t="s">
        <v>82</v>
      </c>
      <c r="BC94" t="s">
        <v>8</v>
      </c>
      <c r="BD94" t="s">
        <v>9</v>
      </c>
      <c r="BE94" t="s">
        <v>10</v>
      </c>
      <c r="BF94" t="s">
        <v>11</v>
      </c>
      <c r="BG94" s="5" t="s">
        <v>83</v>
      </c>
      <c r="BI94" t="s">
        <v>84</v>
      </c>
      <c r="BJ94" s="5" t="s">
        <v>83</v>
      </c>
      <c r="BL94" t="s">
        <v>1</v>
      </c>
      <c r="BM94" t="s">
        <v>12</v>
      </c>
      <c r="BN94" s="5" t="s">
        <v>78</v>
      </c>
      <c r="BO94" t="s">
        <v>4</v>
      </c>
      <c r="BP94" s="5" t="s">
        <v>72</v>
      </c>
      <c r="BQ94" t="s">
        <v>177</v>
      </c>
      <c r="BR94" t="s">
        <v>154</v>
      </c>
      <c r="BS94" s="5" t="s">
        <v>155</v>
      </c>
      <c r="BT94" t="s">
        <v>178</v>
      </c>
      <c r="BU94" s="5" t="s">
        <v>159</v>
      </c>
      <c r="BV94" t="s">
        <v>179</v>
      </c>
      <c r="BW94" s="5" t="s">
        <v>160</v>
      </c>
      <c r="BX94" t="s">
        <v>180</v>
      </c>
      <c r="BY94" s="5" t="s">
        <v>161</v>
      </c>
      <c r="BZ94" t="s">
        <v>181</v>
      </c>
      <c r="CA94" s="5" t="s">
        <v>161</v>
      </c>
      <c r="CC94" t="s">
        <v>2</v>
      </c>
      <c r="CD94" t="s">
        <v>13</v>
      </c>
      <c r="CE94" s="5" t="s">
        <v>59</v>
      </c>
      <c r="CG94" t="s">
        <v>56</v>
      </c>
      <c r="CH94" s="5" t="s">
        <v>55</v>
      </c>
    </row>
    <row r="95" spans="1:88" x14ac:dyDescent="0.3">
      <c r="A95" t="s">
        <v>162</v>
      </c>
      <c r="B95" s="5" t="s">
        <v>163</v>
      </c>
      <c r="C95" t="s">
        <v>165</v>
      </c>
      <c r="D95" s="5" t="s">
        <v>168</v>
      </c>
      <c r="E95" t="s">
        <v>171</v>
      </c>
      <c r="F95" s="5" t="s">
        <v>134</v>
      </c>
      <c r="G95" t="s">
        <v>172</v>
      </c>
      <c r="H95" s="5" t="s">
        <v>173</v>
      </c>
      <c r="I95" t="s">
        <v>5</v>
      </c>
      <c r="J95" t="s">
        <v>6</v>
      </c>
      <c r="K95" t="s">
        <v>175</v>
      </c>
      <c r="L95" s="5" t="s">
        <v>82</v>
      </c>
      <c r="N95" t="s">
        <v>104</v>
      </c>
      <c r="O95" s="5" t="s">
        <v>82</v>
      </c>
      <c r="Q95" t="s">
        <v>103</v>
      </c>
      <c r="R95" s="5" t="s">
        <v>82</v>
      </c>
      <c r="T95" t="s">
        <v>102</v>
      </c>
      <c r="U95" s="5" t="s">
        <v>82</v>
      </c>
      <c r="W95" t="s">
        <v>176</v>
      </c>
      <c r="X95" s="5" t="s">
        <v>82</v>
      </c>
      <c r="Z95" t="s">
        <v>0</v>
      </c>
      <c r="AA95" t="s">
        <v>7</v>
      </c>
      <c r="AB95" t="s">
        <v>3</v>
      </c>
      <c r="AC95" s="5" t="s">
        <v>82</v>
      </c>
      <c r="AE95" t="s">
        <v>99</v>
      </c>
      <c r="AF95" s="5" t="s">
        <v>82</v>
      </c>
      <c r="AH95" t="s">
        <v>98</v>
      </c>
      <c r="AI95" s="5" t="s">
        <v>82</v>
      </c>
      <c r="AK95" t="s">
        <v>97</v>
      </c>
      <c r="AL95" s="5" t="s">
        <v>82</v>
      </c>
      <c r="AN95" t="s">
        <v>96</v>
      </c>
      <c r="AO95" s="5" t="s">
        <v>82</v>
      </c>
      <c r="AQ95" t="s">
        <v>95</v>
      </c>
      <c r="AR95" s="5" t="s">
        <v>91</v>
      </c>
      <c r="AT95" t="s">
        <v>94</v>
      </c>
      <c r="AU95" s="5" t="s">
        <v>91</v>
      </c>
      <c r="AW95" t="s">
        <v>93</v>
      </c>
      <c r="AX95" s="5" t="s">
        <v>91</v>
      </c>
      <c r="AZ95" t="s">
        <v>87</v>
      </c>
      <c r="BA95" s="5" t="s">
        <v>82</v>
      </c>
      <c r="BC95" t="s">
        <v>8</v>
      </c>
      <c r="BD95" t="s">
        <v>9</v>
      </c>
      <c r="BE95" t="s">
        <v>10</v>
      </c>
      <c r="BF95" t="s">
        <v>11</v>
      </c>
      <c r="BG95" s="5" t="s">
        <v>82</v>
      </c>
      <c r="BI95" t="s">
        <v>84</v>
      </c>
      <c r="BJ95" s="5" t="s">
        <v>82</v>
      </c>
      <c r="BL95" t="s">
        <v>1</v>
      </c>
      <c r="BM95" t="s">
        <v>12</v>
      </c>
      <c r="BN95" s="5" t="s">
        <v>78</v>
      </c>
      <c r="BO95" t="s">
        <v>4</v>
      </c>
      <c r="BP95" s="5" t="s">
        <v>72</v>
      </c>
      <c r="BQ95" t="s">
        <v>177</v>
      </c>
      <c r="BR95" t="s">
        <v>154</v>
      </c>
      <c r="BS95" s="5" t="s">
        <v>156</v>
      </c>
      <c r="BT95" t="s">
        <v>178</v>
      </c>
      <c r="BU95" s="5" t="s">
        <v>158</v>
      </c>
      <c r="BV95" t="s">
        <v>179</v>
      </c>
      <c r="BW95" s="5" t="s">
        <v>161</v>
      </c>
      <c r="BX95" t="s">
        <v>180</v>
      </c>
      <c r="BY95" s="5" t="s">
        <v>161</v>
      </c>
      <c r="BZ95" t="s">
        <v>181</v>
      </c>
      <c r="CA95" s="5" t="s">
        <v>161</v>
      </c>
      <c r="CC95" t="s">
        <v>2</v>
      </c>
      <c r="CD95" t="s">
        <v>13</v>
      </c>
      <c r="CE95" s="5" t="s">
        <v>59</v>
      </c>
      <c r="CG95" t="s">
        <v>56</v>
      </c>
      <c r="CH95" s="5" t="s">
        <v>54</v>
      </c>
    </row>
    <row r="96" spans="1:88" x14ac:dyDescent="0.3">
      <c r="A96" t="s">
        <v>162</v>
      </c>
      <c r="B96" s="5" t="s">
        <v>163</v>
      </c>
      <c r="C96" t="s">
        <v>165</v>
      </c>
      <c r="D96" s="5" t="s">
        <v>167</v>
      </c>
      <c r="E96" t="s">
        <v>171</v>
      </c>
      <c r="F96" s="5" t="s">
        <v>134</v>
      </c>
      <c r="G96" t="s">
        <v>172</v>
      </c>
      <c r="H96" s="5" t="s">
        <v>173</v>
      </c>
      <c r="I96" t="s">
        <v>5</v>
      </c>
      <c r="J96" t="s">
        <v>6</v>
      </c>
      <c r="K96" t="s">
        <v>175</v>
      </c>
      <c r="L96" s="5" t="s">
        <v>83</v>
      </c>
      <c r="N96" t="s">
        <v>104</v>
      </c>
      <c r="O96" s="5" t="s">
        <v>83</v>
      </c>
      <c r="Q96" t="s">
        <v>103</v>
      </c>
      <c r="R96" s="5" t="s">
        <v>83</v>
      </c>
      <c r="T96" t="s">
        <v>102</v>
      </c>
      <c r="U96" s="5" t="s">
        <v>83</v>
      </c>
      <c r="W96" t="s">
        <v>176</v>
      </c>
      <c r="X96" s="5" t="s">
        <v>83</v>
      </c>
      <c r="Z96" t="s">
        <v>0</v>
      </c>
      <c r="AA96" t="s">
        <v>7</v>
      </c>
      <c r="AB96" t="s">
        <v>3</v>
      </c>
      <c r="AC96" s="5" t="s">
        <v>83</v>
      </c>
      <c r="AE96" t="s">
        <v>99</v>
      </c>
      <c r="AF96" s="5" t="s">
        <v>83</v>
      </c>
      <c r="AH96" t="s">
        <v>98</v>
      </c>
      <c r="AI96" s="5" t="s">
        <v>83</v>
      </c>
      <c r="AK96" t="s">
        <v>97</v>
      </c>
      <c r="AL96" s="5" t="s">
        <v>83</v>
      </c>
      <c r="AN96" t="s">
        <v>96</v>
      </c>
      <c r="AO96" s="5" t="s">
        <v>83</v>
      </c>
      <c r="AQ96" t="s">
        <v>95</v>
      </c>
      <c r="AR96" s="5" t="s">
        <v>92</v>
      </c>
      <c r="AT96" t="s">
        <v>94</v>
      </c>
      <c r="AU96" s="5" t="s">
        <v>92</v>
      </c>
      <c r="AW96" t="s">
        <v>93</v>
      </c>
      <c r="AX96" s="5" t="s">
        <v>92</v>
      </c>
      <c r="AZ96" t="s">
        <v>87</v>
      </c>
      <c r="BA96" s="5" t="s">
        <v>83</v>
      </c>
      <c r="BC96" t="s">
        <v>8</v>
      </c>
      <c r="BD96" t="s">
        <v>9</v>
      </c>
      <c r="BE96" t="s">
        <v>10</v>
      </c>
      <c r="BF96" t="s">
        <v>11</v>
      </c>
      <c r="BG96" s="5" t="s">
        <v>83</v>
      </c>
      <c r="BI96" t="s">
        <v>84</v>
      </c>
      <c r="BJ96" s="5" t="s">
        <v>83</v>
      </c>
      <c r="BL96" t="s">
        <v>1</v>
      </c>
      <c r="BM96" t="s">
        <v>12</v>
      </c>
      <c r="BN96" s="5" t="s">
        <v>76</v>
      </c>
      <c r="BO96" t="s">
        <v>4</v>
      </c>
      <c r="BP96" s="5" t="s">
        <v>71</v>
      </c>
      <c r="BQ96" t="s">
        <v>177</v>
      </c>
      <c r="BR96" t="s">
        <v>154</v>
      </c>
      <c r="BS96" s="5" t="s">
        <v>155</v>
      </c>
      <c r="BT96" t="s">
        <v>178</v>
      </c>
      <c r="BU96" s="5" t="s">
        <v>159</v>
      </c>
      <c r="BV96" t="s">
        <v>179</v>
      </c>
      <c r="BW96" s="5" t="s">
        <v>161</v>
      </c>
      <c r="BX96" t="s">
        <v>180</v>
      </c>
      <c r="BY96" s="5" t="s">
        <v>161</v>
      </c>
      <c r="BZ96" t="s">
        <v>181</v>
      </c>
      <c r="CA96" s="5" t="s">
        <v>161</v>
      </c>
      <c r="CC96" t="s">
        <v>2</v>
      </c>
      <c r="CD96" t="s">
        <v>13</v>
      </c>
      <c r="CE96" s="5" t="s">
        <v>60</v>
      </c>
      <c r="CG96" t="s">
        <v>56</v>
      </c>
      <c r="CH96" s="5" t="s">
        <v>55</v>
      </c>
      <c r="CJ96" t="s">
        <v>43</v>
      </c>
    </row>
    <row r="97" spans="1:88" x14ac:dyDescent="0.3">
      <c r="A97" t="s">
        <v>162</v>
      </c>
      <c r="B97" s="5" t="s">
        <v>163</v>
      </c>
      <c r="C97" t="s">
        <v>165</v>
      </c>
      <c r="D97" s="5" t="s">
        <v>168</v>
      </c>
      <c r="E97" t="s">
        <v>171</v>
      </c>
      <c r="F97" s="5" t="s">
        <v>134</v>
      </c>
      <c r="G97" t="s">
        <v>172</v>
      </c>
      <c r="H97" s="5" t="s">
        <v>173</v>
      </c>
      <c r="I97" t="s">
        <v>5</v>
      </c>
      <c r="J97" t="s">
        <v>6</v>
      </c>
      <c r="K97" t="s">
        <v>175</v>
      </c>
      <c r="L97" s="5" t="s">
        <v>83</v>
      </c>
      <c r="N97" t="s">
        <v>104</v>
      </c>
      <c r="O97" s="5" t="s">
        <v>83</v>
      </c>
      <c r="Q97" t="s">
        <v>103</v>
      </c>
      <c r="R97" s="5" t="s">
        <v>83</v>
      </c>
      <c r="T97" t="s">
        <v>102</v>
      </c>
      <c r="U97" s="5" t="s">
        <v>83</v>
      </c>
      <c r="W97" t="s">
        <v>176</v>
      </c>
      <c r="X97" s="5" t="s">
        <v>83</v>
      </c>
      <c r="Z97" t="s">
        <v>0</v>
      </c>
      <c r="AA97" t="s">
        <v>7</v>
      </c>
      <c r="AB97" t="s">
        <v>3</v>
      </c>
      <c r="AC97" s="5" t="s">
        <v>83</v>
      </c>
      <c r="AE97" t="s">
        <v>99</v>
      </c>
      <c r="AF97" s="5" t="s">
        <v>83</v>
      </c>
      <c r="AH97" t="s">
        <v>98</v>
      </c>
      <c r="AI97" s="5" t="s">
        <v>83</v>
      </c>
      <c r="AK97" t="s">
        <v>97</v>
      </c>
      <c r="AL97" s="5" t="s">
        <v>83</v>
      </c>
      <c r="AN97" t="s">
        <v>96</v>
      </c>
      <c r="AO97" s="5" t="s">
        <v>83</v>
      </c>
      <c r="AQ97" t="s">
        <v>95</v>
      </c>
      <c r="AR97" s="5" t="s">
        <v>92</v>
      </c>
      <c r="AT97" t="s">
        <v>94</v>
      </c>
      <c r="AU97" s="5" t="s">
        <v>92</v>
      </c>
      <c r="AW97" t="s">
        <v>93</v>
      </c>
      <c r="AX97" s="5" t="s">
        <v>92</v>
      </c>
      <c r="AZ97" t="s">
        <v>87</v>
      </c>
      <c r="BA97" s="5" t="s">
        <v>83</v>
      </c>
      <c r="BC97" t="s">
        <v>8</v>
      </c>
      <c r="BD97" t="s">
        <v>9</v>
      </c>
      <c r="BE97" t="s">
        <v>10</v>
      </c>
      <c r="BF97" t="s">
        <v>11</v>
      </c>
      <c r="BG97" s="5" t="s">
        <v>83</v>
      </c>
      <c r="BI97" t="s">
        <v>84</v>
      </c>
      <c r="BJ97" s="5" t="s">
        <v>83</v>
      </c>
      <c r="BL97" t="s">
        <v>1</v>
      </c>
      <c r="BM97" t="s">
        <v>12</v>
      </c>
      <c r="BN97" s="5" t="s">
        <v>78</v>
      </c>
      <c r="BO97" t="s">
        <v>4</v>
      </c>
      <c r="BP97" s="5" t="s">
        <v>70</v>
      </c>
      <c r="BQ97" t="s">
        <v>177</v>
      </c>
      <c r="BR97" t="s">
        <v>154</v>
      </c>
      <c r="BS97" s="5" t="s">
        <v>155</v>
      </c>
      <c r="BT97" t="s">
        <v>178</v>
      </c>
      <c r="BU97" s="5" t="s">
        <v>159</v>
      </c>
      <c r="BV97" t="s">
        <v>179</v>
      </c>
      <c r="BW97" s="5" t="s">
        <v>161</v>
      </c>
      <c r="BX97" t="s">
        <v>180</v>
      </c>
      <c r="BY97" s="5" t="s">
        <v>161</v>
      </c>
      <c r="BZ97" t="s">
        <v>181</v>
      </c>
      <c r="CA97" s="5" t="s">
        <v>161</v>
      </c>
      <c r="CC97" t="s">
        <v>2</v>
      </c>
      <c r="CD97" t="s">
        <v>13</v>
      </c>
      <c r="CE97" s="5" t="s">
        <v>60</v>
      </c>
      <c r="CG97" t="s">
        <v>56</v>
      </c>
      <c r="CH97" s="5" t="s">
        <v>55</v>
      </c>
    </row>
    <row r="98" spans="1:88" x14ac:dyDescent="0.3">
      <c r="A98" t="s">
        <v>162</v>
      </c>
      <c r="B98" s="5" t="s">
        <v>163</v>
      </c>
      <c r="C98" t="s">
        <v>165</v>
      </c>
      <c r="D98" s="5" t="s">
        <v>168</v>
      </c>
      <c r="E98" t="s">
        <v>171</v>
      </c>
      <c r="F98" s="5" t="s">
        <v>134</v>
      </c>
      <c r="G98" t="s">
        <v>172</v>
      </c>
      <c r="H98" s="5" t="s">
        <v>173</v>
      </c>
      <c r="I98" t="s">
        <v>5</v>
      </c>
      <c r="J98" t="s">
        <v>6</v>
      </c>
      <c r="K98" t="s">
        <v>175</v>
      </c>
      <c r="L98" s="5" t="s">
        <v>83</v>
      </c>
      <c r="N98" t="s">
        <v>104</v>
      </c>
      <c r="O98" s="5" t="s">
        <v>83</v>
      </c>
      <c r="Q98" t="s">
        <v>103</v>
      </c>
      <c r="R98" s="5" t="s">
        <v>83</v>
      </c>
      <c r="T98" t="s">
        <v>102</v>
      </c>
      <c r="U98" s="5" t="s">
        <v>83</v>
      </c>
      <c r="W98" t="s">
        <v>176</v>
      </c>
      <c r="X98" s="5" t="s">
        <v>83</v>
      </c>
      <c r="Z98" t="s">
        <v>0</v>
      </c>
      <c r="AA98" t="s">
        <v>7</v>
      </c>
      <c r="AB98" t="s">
        <v>3</v>
      </c>
      <c r="AC98" s="5" t="s">
        <v>83</v>
      </c>
      <c r="AE98" t="s">
        <v>99</v>
      </c>
      <c r="AF98" s="5" t="s">
        <v>83</v>
      </c>
      <c r="AH98" t="s">
        <v>98</v>
      </c>
      <c r="AI98" s="5" t="s">
        <v>83</v>
      </c>
      <c r="AK98" t="s">
        <v>97</v>
      </c>
      <c r="AL98" s="5" t="s">
        <v>83</v>
      </c>
      <c r="AN98" t="s">
        <v>96</v>
      </c>
      <c r="AO98" s="5" t="s">
        <v>82</v>
      </c>
      <c r="AQ98" t="s">
        <v>95</v>
      </c>
      <c r="AR98" s="5" t="s">
        <v>92</v>
      </c>
      <c r="AT98" t="s">
        <v>94</v>
      </c>
      <c r="AU98" s="5" t="s">
        <v>92</v>
      </c>
      <c r="AW98" t="s">
        <v>93</v>
      </c>
      <c r="AX98" s="5" t="s">
        <v>92</v>
      </c>
      <c r="AZ98" t="s">
        <v>87</v>
      </c>
      <c r="BA98" s="5" t="s">
        <v>83</v>
      </c>
      <c r="BC98" t="s">
        <v>8</v>
      </c>
      <c r="BD98" t="s">
        <v>9</v>
      </c>
      <c r="BE98" t="s">
        <v>10</v>
      </c>
      <c r="BF98" t="s">
        <v>11</v>
      </c>
      <c r="BG98" s="5" t="s">
        <v>83</v>
      </c>
      <c r="BI98" t="s">
        <v>84</v>
      </c>
      <c r="BJ98" s="5" t="s">
        <v>83</v>
      </c>
      <c r="BL98" t="s">
        <v>1</v>
      </c>
      <c r="BM98" t="s">
        <v>12</v>
      </c>
      <c r="BN98" s="5" t="s">
        <v>78</v>
      </c>
      <c r="BO98" t="s">
        <v>4</v>
      </c>
      <c r="BP98" s="5" t="s">
        <v>72</v>
      </c>
      <c r="BQ98" t="s">
        <v>177</v>
      </c>
      <c r="BR98" t="s">
        <v>154</v>
      </c>
      <c r="BS98" s="5" t="s">
        <v>155</v>
      </c>
      <c r="BT98" t="s">
        <v>178</v>
      </c>
      <c r="BU98" s="5" t="s">
        <v>159</v>
      </c>
      <c r="BV98" t="s">
        <v>179</v>
      </c>
      <c r="BW98" s="5" t="s">
        <v>161</v>
      </c>
      <c r="BX98" t="s">
        <v>180</v>
      </c>
      <c r="BY98" s="5" t="s">
        <v>161</v>
      </c>
      <c r="BZ98" t="s">
        <v>181</v>
      </c>
      <c r="CA98" s="5" t="s">
        <v>161</v>
      </c>
      <c r="CC98" t="s">
        <v>2</v>
      </c>
      <c r="CD98" t="s">
        <v>13</v>
      </c>
      <c r="CE98" s="5" t="s">
        <v>60</v>
      </c>
      <c r="CG98" t="s">
        <v>56</v>
      </c>
      <c r="CH98" s="5" t="s">
        <v>55</v>
      </c>
    </row>
    <row r="99" spans="1:88" x14ac:dyDescent="0.3">
      <c r="A99" t="s">
        <v>162</v>
      </c>
      <c r="B99" s="5" t="s">
        <v>163</v>
      </c>
      <c r="C99" t="s">
        <v>165</v>
      </c>
      <c r="D99" s="5" t="s">
        <v>168</v>
      </c>
      <c r="E99" t="s">
        <v>171</v>
      </c>
      <c r="F99" s="5" t="s">
        <v>134</v>
      </c>
      <c r="G99" t="s">
        <v>172</v>
      </c>
      <c r="H99" s="5" t="s">
        <v>173</v>
      </c>
      <c r="I99" t="s">
        <v>5</v>
      </c>
      <c r="J99" t="s">
        <v>6</v>
      </c>
      <c r="K99" t="s">
        <v>175</v>
      </c>
      <c r="L99" s="5" t="s">
        <v>81</v>
      </c>
      <c r="N99" t="s">
        <v>104</v>
      </c>
      <c r="O99" s="5" t="s">
        <v>81</v>
      </c>
      <c r="Q99" t="s">
        <v>103</v>
      </c>
      <c r="R99" s="5" t="s">
        <v>81</v>
      </c>
      <c r="T99" t="s">
        <v>102</v>
      </c>
      <c r="U99" s="5" t="s">
        <v>81</v>
      </c>
      <c r="W99" t="s">
        <v>176</v>
      </c>
      <c r="X99" s="5" t="s">
        <v>82</v>
      </c>
      <c r="Z99" t="s">
        <v>0</v>
      </c>
      <c r="AA99" t="s">
        <v>7</v>
      </c>
      <c r="AB99" t="s">
        <v>3</v>
      </c>
      <c r="AC99" s="5" t="s">
        <v>82</v>
      </c>
      <c r="AE99" t="s">
        <v>99</v>
      </c>
      <c r="AF99" s="5" t="s">
        <v>82</v>
      </c>
      <c r="AH99" t="s">
        <v>98</v>
      </c>
      <c r="AI99" s="5" t="s">
        <v>81</v>
      </c>
      <c r="AK99" t="s">
        <v>97</v>
      </c>
      <c r="AL99" s="5" t="s">
        <v>82</v>
      </c>
      <c r="AN99" t="s">
        <v>96</v>
      </c>
      <c r="AO99" s="5" t="s">
        <v>82</v>
      </c>
      <c r="AQ99" t="s">
        <v>95</v>
      </c>
      <c r="AR99" s="5" t="s">
        <v>91</v>
      </c>
      <c r="AT99" t="s">
        <v>94</v>
      </c>
      <c r="AU99" s="5" t="s">
        <v>91</v>
      </c>
      <c r="AW99" t="s">
        <v>93</v>
      </c>
      <c r="AX99" s="5" t="s">
        <v>90</v>
      </c>
      <c r="AZ99" t="s">
        <v>87</v>
      </c>
      <c r="BA99" s="5" t="s">
        <v>82</v>
      </c>
      <c r="BC99" t="s">
        <v>8</v>
      </c>
      <c r="BD99" t="s">
        <v>9</v>
      </c>
      <c r="BE99" t="s">
        <v>10</v>
      </c>
      <c r="BF99" t="s">
        <v>11</v>
      </c>
      <c r="BG99" s="5" t="s">
        <v>83</v>
      </c>
      <c r="BI99" t="s">
        <v>84</v>
      </c>
      <c r="BJ99" s="5" t="s">
        <v>83</v>
      </c>
      <c r="BL99" t="s">
        <v>1</v>
      </c>
      <c r="BM99" t="s">
        <v>12</v>
      </c>
      <c r="BN99" s="5" t="s">
        <v>76</v>
      </c>
      <c r="BO99" t="s">
        <v>4</v>
      </c>
      <c r="BP99" s="5" t="s">
        <v>72</v>
      </c>
      <c r="BQ99" t="s">
        <v>177</v>
      </c>
      <c r="BR99" t="s">
        <v>154</v>
      </c>
      <c r="BS99" s="5" t="s">
        <v>156</v>
      </c>
      <c r="BT99" t="s">
        <v>178</v>
      </c>
      <c r="BU99" s="5" t="s">
        <v>158</v>
      </c>
      <c r="BV99" t="s">
        <v>179</v>
      </c>
      <c r="BW99" s="5" t="s">
        <v>161</v>
      </c>
      <c r="BX99" t="s">
        <v>180</v>
      </c>
      <c r="BY99" s="5" t="s">
        <v>158</v>
      </c>
      <c r="BZ99" t="s">
        <v>181</v>
      </c>
      <c r="CA99" s="5" t="s">
        <v>161</v>
      </c>
      <c r="CC99" t="s">
        <v>2</v>
      </c>
      <c r="CD99" t="s">
        <v>13</v>
      </c>
      <c r="CE99" s="5" t="s">
        <v>58</v>
      </c>
      <c r="CG99" t="s">
        <v>56</v>
      </c>
      <c r="CH99" s="5" t="s">
        <v>54</v>
      </c>
    </row>
    <row r="100" spans="1:88" x14ac:dyDescent="0.3">
      <c r="A100" t="s">
        <v>162</v>
      </c>
      <c r="B100" s="5" t="s">
        <v>163</v>
      </c>
      <c r="C100" t="s">
        <v>165</v>
      </c>
      <c r="D100" s="5" t="s">
        <v>168</v>
      </c>
      <c r="E100" t="s">
        <v>171</v>
      </c>
      <c r="F100" s="5" t="s">
        <v>134</v>
      </c>
      <c r="G100" t="s">
        <v>172</v>
      </c>
      <c r="H100" s="5" t="s">
        <v>173</v>
      </c>
      <c r="I100" t="s">
        <v>5</v>
      </c>
      <c r="J100" t="s">
        <v>6</v>
      </c>
      <c r="K100" t="s">
        <v>175</v>
      </c>
      <c r="L100" s="5" t="s">
        <v>82</v>
      </c>
      <c r="N100" t="s">
        <v>104</v>
      </c>
      <c r="O100" s="5" t="s">
        <v>80</v>
      </c>
      <c r="Q100" t="s">
        <v>103</v>
      </c>
      <c r="R100" s="5" t="s">
        <v>81</v>
      </c>
      <c r="T100" t="s">
        <v>102</v>
      </c>
      <c r="U100" s="5" t="s">
        <v>82</v>
      </c>
      <c r="W100" t="s">
        <v>176</v>
      </c>
      <c r="X100" s="5" t="s">
        <v>82</v>
      </c>
      <c r="Z100" t="s">
        <v>0</v>
      </c>
      <c r="AA100" t="s">
        <v>7</v>
      </c>
      <c r="AB100" t="s">
        <v>3</v>
      </c>
      <c r="AC100" s="5" t="s">
        <v>80</v>
      </c>
      <c r="AE100" t="s">
        <v>99</v>
      </c>
      <c r="AF100" s="5" t="s">
        <v>82</v>
      </c>
      <c r="AH100" t="s">
        <v>98</v>
      </c>
      <c r="AI100" s="5" t="s">
        <v>81</v>
      </c>
      <c r="AK100" t="s">
        <v>97</v>
      </c>
      <c r="AL100" s="5" t="s">
        <v>82</v>
      </c>
      <c r="AN100" t="s">
        <v>96</v>
      </c>
      <c r="AO100" s="5" t="s">
        <v>83</v>
      </c>
      <c r="AQ100" t="s">
        <v>95</v>
      </c>
      <c r="AR100" s="5" t="s">
        <v>91</v>
      </c>
      <c r="AT100" t="s">
        <v>94</v>
      </c>
      <c r="AU100" s="5" t="s">
        <v>90</v>
      </c>
      <c r="AW100" t="s">
        <v>93</v>
      </c>
      <c r="AX100" s="5" t="s">
        <v>90</v>
      </c>
      <c r="AZ100" t="s">
        <v>87</v>
      </c>
      <c r="BA100" s="5" t="s">
        <v>83</v>
      </c>
      <c r="BC100" t="s">
        <v>8</v>
      </c>
      <c r="BD100" t="s">
        <v>9</v>
      </c>
      <c r="BE100" t="s">
        <v>10</v>
      </c>
      <c r="BF100" t="s">
        <v>11</v>
      </c>
      <c r="BG100" s="5" t="s">
        <v>83</v>
      </c>
      <c r="BI100" t="s">
        <v>84</v>
      </c>
      <c r="BJ100" s="5" t="s">
        <v>83</v>
      </c>
      <c r="BL100" t="s">
        <v>1</v>
      </c>
      <c r="BM100" t="s">
        <v>12</v>
      </c>
      <c r="BN100" s="5" t="s">
        <v>78</v>
      </c>
      <c r="BO100" t="s">
        <v>4</v>
      </c>
      <c r="BP100" s="5" t="s">
        <v>72</v>
      </c>
      <c r="BQ100" t="s">
        <v>177</v>
      </c>
      <c r="BR100" t="s">
        <v>154</v>
      </c>
      <c r="BS100" s="5" t="s">
        <v>155</v>
      </c>
      <c r="BT100" t="s">
        <v>178</v>
      </c>
      <c r="BU100" s="5" t="s">
        <v>159</v>
      </c>
      <c r="BV100" t="s">
        <v>179</v>
      </c>
      <c r="BW100" s="5" t="s">
        <v>158</v>
      </c>
      <c r="BX100" t="s">
        <v>180</v>
      </c>
      <c r="BY100" s="5" t="s">
        <v>158</v>
      </c>
      <c r="BZ100" t="s">
        <v>181</v>
      </c>
      <c r="CA100" s="5" t="s">
        <v>158</v>
      </c>
      <c r="CC100" t="s">
        <v>2</v>
      </c>
      <c r="CD100" t="s">
        <v>13</v>
      </c>
      <c r="CE100" s="5" t="s">
        <v>59</v>
      </c>
      <c r="CG100" t="s">
        <v>56</v>
      </c>
      <c r="CH100" s="5" t="s">
        <v>53</v>
      </c>
    </row>
    <row r="101" spans="1:88" x14ac:dyDescent="0.3">
      <c r="A101" t="s">
        <v>162</v>
      </c>
      <c r="B101" s="5" t="s">
        <v>163</v>
      </c>
      <c r="C101" t="s">
        <v>165</v>
      </c>
      <c r="D101" s="5" t="s">
        <v>168</v>
      </c>
      <c r="E101" t="s">
        <v>171</v>
      </c>
      <c r="F101" s="5" t="s">
        <v>134</v>
      </c>
      <c r="G101" t="s">
        <v>172</v>
      </c>
      <c r="H101" s="5" t="s">
        <v>173</v>
      </c>
      <c r="I101" t="s">
        <v>5</v>
      </c>
      <c r="J101" t="s">
        <v>6</v>
      </c>
      <c r="K101" t="s">
        <v>175</v>
      </c>
      <c r="L101" s="5" t="s">
        <v>81</v>
      </c>
      <c r="N101" t="s">
        <v>104</v>
      </c>
      <c r="O101" s="5" t="s">
        <v>80</v>
      </c>
      <c r="Q101" t="s">
        <v>103</v>
      </c>
      <c r="R101" s="5" t="s">
        <v>81</v>
      </c>
      <c r="T101" t="s">
        <v>102</v>
      </c>
      <c r="U101" s="5" t="s">
        <v>81</v>
      </c>
      <c r="W101" t="s">
        <v>176</v>
      </c>
      <c r="X101" s="5" t="s">
        <v>81</v>
      </c>
      <c r="Z101" t="s">
        <v>0</v>
      </c>
      <c r="AA101" t="s">
        <v>7</v>
      </c>
      <c r="AB101" t="s">
        <v>3</v>
      </c>
      <c r="AC101" s="5" t="s">
        <v>81</v>
      </c>
      <c r="AE101" t="s">
        <v>99</v>
      </c>
      <c r="AF101" s="5" t="s">
        <v>82</v>
      </c>
      <c r="AH101" t="s">
        <v>98</v>
      </c>
      <c r="AI101" s="5" t="s">
        <v>81</v>
      </c>
      <c r="AK101" t="s">
        <v>97</v>
      </c>
      <c r="AL101" s="5" t="s">
        <v>81</v>
      </c>
      <c r="AN101" t="s">
        <v>96</v>
      </c>
      <c r="AO101" s="5" t="s">
        <v>81</v>
      </c>
      <c r="AQ101" t="s">
        <v>95</v>
      </c>
      <c r="AR101" s="5" t="s">
        <v>90</v>
      </c>
      <c r="AT101" t="s">
        <v>94</v>
      </c>
      <c r="AU101" s="5" t="s">
        <v>89</v>
      </c>
      <c r="AW101" t="s">
        <v>93</v>
      </c>
      <c r="AX101" s="5" t="s">
        <v>91</v>
      </c>
      <c r="AZ101" t="s">
        <v>87</v>
      </c>
      <c r="BA101" s="5" t="s">
        <v>88</v>
      </c>
      <c r="BC101" t="s">
        <v>8</v>
      </c>
      <c r="BD101" t="s">
        <v>9</v>
      </c>
      <c r="BE101" t="s">
        <v>10</v>
      </c>
      <c r="BF101" t="s">
        <v>11</v>
      </c>
      <c r="BG101" s="5" t="s">
        <v>82</v>
      </c>
      <c r="BI101" t="s">
        <v>84</v>
      </c>
      <c r="BJ101" s="5" t="s">
        <v>82</v>
      </c>
      <c r="BL101" t="s">
        <v>1</v>
      </c>
      <c r="BM101" t="s">
        <v>12</v>
      </c>
      <c r="BN101" s="5" t="s">
        <v>78</v>
      </c>
      <c r="BO101" t="s">
        <v>4</v>
      </c>
      <c r="BP101" s="5" t="s">
        <v>70</v>
      </c>
      <c r="BQ101" t="s">
        <v>177</v>
      </c>
      <c r="BR101" t="s">
        <v>154</v>
      </c>
      <c r="BS101" s="5" t="s">
        <v>157</v>
      </c>
      <c r="BT101" t="s">
        <v>178</v>
      </c>
      <c r="BU101" s="5" t="s">
        <v>158</v>
      </c>
      <c r="BV101" t="s">
        <v>179</v>
      </c>
      <c r="BW101" s="5" t="s">
        <v>158</v>
      </c>
      <c r="BX101" t="s">
        <v>180</v>
      </c>
      <c r="BY101" s="5" t="s">
        <v>160</v>
      </c>
      <c r="BZ101" t="s">
        <v>181</v>
      </c>
      <c r="CA101" s="5" t="s">
        <v>160</v>
      </c>
      <c r="CC101" t="s">
        <v>2</v>
      </c>
      <c r="CD101" t="s">
        <v>13</v>
      </c>
      <c r="CE101" s="5" t="s">
        <v>58</v>
      </c>
      <c r="CG101" t="s">
        <v>56</v>
      </c>
      <c r="CH101" s="5" t="s">
        <v>53</v>
      </c>
    </row>
    <row r="102" spans="1:88" x14ac:dyDescent="0.3">
      <c r="A102" t="s">
        <v>162</v>
      </c>
      <c r="B102" s="5" t="s">
        <v>163</v>
      </c>
      <c r="C102" t="s">
        <v>165</v>
      </c>
      <c r="D102" s="5" t="s">
        <v>168</v>
      </c>
      <c r="E102" t="s">
        <v>171</v>
      </c>
      <c r="F102" s="5" t="s">
        <v>134</v>
      </c>
      <c r="G102" t="s">
        <v>172</v>
      </c>
      <c r="H102" s="5" t="s">
        <v>173</v>
      </c>
      <c r="I102" t="s">
        <v>5</v>
      </c>
      <c r="J102" t="s">
        <v>6</v>
      </c>
      <c r="K102" t="s">
        <v>175</v>
      </c>
      <c r="L102" s="5" t="s">
        <v>83</v>
      </c>
      <c r="N102" t="s">
        <v>104</v>
      </c>
      <c r="O102" s="5" t="s">
        <v>83</v>
      </c>
      <c r="Q102" t="s">
        <v>103</v>
      </c>
      <c r="R102" s="5" t="s">
        <v>83</v>
      </c>
      <c r="T102" t="s">
        <v>102</v>
      </c>
      <c r="U102" s="5" t="s">
        <v>83</v>
      </c>
      <c r="W102" t="s">
        <v>176</v>
      </c>
      <c r="X102" s="5" t="s">
        <v>83</v>
      </c>
      <c r="Z102" t="s">
        <v>0</v>
      </c>
      <c r="AA102" t="s">
        <v>7</v>
      </c>
      <c r="AB102" t="s">
        <v>3</v>
      </c>
      <c r="AC102" s="5" t="s">
        <v>83</v>
      </c>
      <c r="AE102" t="s">
        <v>99</v>
      </c>
      <c r="AF102" s="5" t="s">
        <v>83</v>
      </c>
      <c r="AH102" t="s">
        <v>98</v>
      </c>
      <c r="AI102" s="5" t="s">
        <v>83</v>
      </c>
      <c r="AK102" t="s">
        <v>97</v>
      </c>
      <c r="AL102" s="5" t="s">
        <v>83</v>
      </c>
      <c r="AN102" t="s">
        <v>96</v>
      </c>
      <c r="AO102" s="5" t="s">
        <v>83</v>
      </c>
      <c r="AQ102" t="s">
        <v>95</v>
      </c>
      <c r="AR102" s="5" t="s">
        <v>92</v>
      </c>
      <c r="AT102" t="s">
        <v>94</v>
      </c>
      <c r="AU102" s="5" t="s">
        <v>92</v>
      </c>
      <c r="AW102" t="s">
        <v>93</v>
      </c>
      <c r="AX102" s="5" t="s">
        <v>92</v>
      </c>
      <c r="AZ102" t="s">
        <v>87</v>
      </c>
      <c r="BA102" s="5" t="s">
        <v>83</v>
      </c>
      <c r="BC102" t="s">
        <v>8</v>
      </c>
      <c r="BD102" t="s">
        <v>9</v>
      </c>
      <c r="BE102" t="s">
        <v>10</v>
      </c>
      <c r="BF102" t="s">
        <v>11</v>
      </c>
      <c r="BG102" s="5" t="s">
        <v>83</v>
      </c>
      <c r="BI102" t="s">
        <v>84</v>
      </c>
      <c r="BJ102" s="5" t="s">
        <v>83</v>
      </c>
      <c r="BL102" t="s">
        <v>1</v>
      </c>
      <c r="BM102" t="s">
        <v>12</v>
      </c>
      <c r="BN102" s="5" t="s">
        <v>78</v>
      </c>
      <c r="BO102" t="s">
        <v>4</v>
      </c>
      <c r="BP102" s="5" t="s">
        <v>73</v>
      </c>
      <c r="BQ102" t="s">
        <v>177</v>
      </c>
      <c r="BR102" t="s">
        <v>154</v>
      </c>
      <c r="BS102" s="5" t="s">
        <v>155</v>
      </c>
      <c r="BT102" t="s">
        <v>178</v>
      </c>
      <c r="BU102" s="5" t="s">
        <v>159</v>
      </c>
      <c r="BV102" t="s">
        <v>179</v>
      </c>
      <c r="BW102" s="5" t="s">
        <v>161</v>
      </c>
      <c r="BX102" t="s">
        <v>180</v>
      </c>
      <c r="BY102" s="5" t="s">
        <v>161</v>
      </c>
      <c r="BZ102" t="s">
        <v>181</v>
      </c>
      <c r="CA102" s="5" t="s">
        <v>161</v>
      </c>
      <c r="CC102" t="s">
        <v>2</v>
      </c>
      <c r="CD102" t="s">
        <v>13</v>
      </c>
      <c r="CE102" s="5" t="s">
        <v>60</v>
      </c>
      <c r="CG102" t="s">
        <v>56</v>
      </c>
      <c r="CH102" s="5" t="s">
        <v>55</v>
      </c>
    </row>
    <row r="103" spans="1:88" x14ac:dyDescent="0.3">
      <c r="A103" t="s">
        <v>162</v>
      </c>
      <c r="B103" s="5" t="s">
        <v>163</v>
      </c>
      <c r="C103" t="s">
        <v>165</v>
      </c>
      <c r="D103" s="5" t="s">
        <v>168</v>
      </c>
      <c r="E103" t="s">
        <v>171</v>
      </c>
      <c r="F103" s="5" t="s">
        <v>134</v>
      </c>
      <c r="G103" t="s">
        <v>172</v>
      </c>
      <c r="H103" s="5" t="s">
        <v>173</v>
      </c>
      <c r="I103" t="s">
        <v>5</v>
      </c>
      <c r="J103" t="s">
        <v>6</v>
      </c>
      <c r="K103" t="s">
        <v>175</v>
      </c>
      <c r="L103" s="5" t="s">
        <v>83</v>
      </c>
      <c r="N103" t="s">
        <v>104</v>
      </c>
      <c r="O103" s="5" t="s">
        <v>83</v>
      </c>
      <c r="Q103" t="s">
        <v>103</v>
      </c>
      <c r="R103" s="5" t="s">
        <v>83</v>
      </c>
      <c r="T103" t="s">
        <v>102</v>
      </c>
      <c r="U103" s="5" t="s">
        <v>82</v>
      </c>
      <c r="W103" t="s">
        <v>176</v>
      </c>
      <c r="X103" s="5" t="s">
        <v>83</v>
      </c>
      <c r="Z103" t="s">
        <v>0</v>
      </c>
      <c r="AA103" t="s">
        <v>7</v>
      </c>
      <c r="AB103" t="s">
        <v>3</v>
      </c>
      <c r="AC103" s="5" t="s">
        <v>83</v>
      </c>
      <c r="AE103" t="s">
        <v>99</v>
      </c>
      <c r="AF103" s="5" t="s">
        <v>82</v>
      </c>
      <c r="AH103" t="s">
        <v>98</v>
      </c>
      <c r="AI103" s="5" t="s">
        <v>83</v>
      </c>
      <c r="AK103" t="s">
        <v>97</v>
      </c>
      <c r="AL103" s="5" t="s">
        <v>82</v>
      </c>
      <c r="AN103" t="s">
        <v>96</v>
      </c>
      <c r="AO103" s="5" t="s">
        <v>83</v>
      </c>
      <c r="AQ103" t="s">
        <v>95</v>
      </c>
      <c r="AR103" s="5" t="s">
        <v>92</v>
      </c>
      <c r="AT103" t="s">
        <v>94</v>
      </c>
      <c r="AU103" s="5" t="s">
        <v>91</v>
      </c>
      <c r="AW103" t="s">
        <v>93</v>
      </c>
      <c r="AX103" s="5" t="s">
        <v>92</v>
      </c>
      <c r="AZ103" t="s">
        <v>87</v>
      </c>
      <c r="BA103" s="5" t="s">
        <v>83</v>
      </c>
      <c r="BC103" t="s">
        <v>8</v>
      </c>
      <c r="BD103" t="s">
        <v>9</v>
      </c>
      <c r="BE103" t="s">
        <v>10</v>
      </c>
      <c r="BF103" t="s">
        <v>11</v>
      </c>
      <c r="BG103" s="5" t="s">
        <v>83</v>
      </c>
      <c r="BI103" t="s">
        <v>84</v>
      </c>
      <c r="BJ103" s="5" t="s">
        <v>83</v>
      </c>
      <c r="BL103" t="s">
        <v>1</v>
      </c>
      <c r="BM103" t="s">
        <v>12</v>
      </c>
      <c r="BN103" s="5" t="s">
        <v>76</v>
      </c>
      <c r="BO103" t="s">
        <v>4</v>
      </c>
      <c r="BP103" s="5" t="s">
        <v>72</v>
      </c>
      <c r="BQ103" t="s">
        <v>177</v>
      </c>
      <c r="BR103" t="s">
        <v>154</v>
      </c>
      <c r="BS103" s="5" t="s">
        <v>155</v>
      </c>
      <c r="BT103" t="s">
        <v>178</v>
      </c>
      <c r="BU103" s="5" t="s">
        <v>159</v>
      </c>
      <c r="BV103" t="s">
        <v>179</v>
      </c>
      <c r="BW103" s="5" t="s">
        <v>161</v>
      </c>
      <c r="BX103" t="s">
        <v>180</v>
      </c>
      <c r="BY103" s="5" t="s">
        <v>161</v>
      </c>
      <c r="BZ103" t="s">
        <v>181</v>
      </c>
      <c r="CA103" s="5" t="s">
        <v>161</v>
      </c>
      <c r="CC103" t="s">
        <v>2</v>
      </c>
      <c r="CD103" t="s">
        <v>13</v>
      </c>
      <c r="CE103" s="5" t="s">
        <v>60</v>
      </c>
      <c r="CG103" t="s">
        <v>56</v>
      </c>
      <c r="CH103" s="5" t="s">
        <v>55</v>
      </c>
    </row>
    <row r="104" spans="1:88" x14ac:dyDescent="0.3">
      <c r="A104" t="s">
        <v>162</v>
      </c>
      <c r="B104" s="5" t="s">
        <v>163</v>
      </c>
      <c r="C104" t="s">
        <v>165</v>
      </c>
      <c r="D104" s="5" t="s">
        <v>167</v>
      </c>
      <c r="E104" t="s">
        <v>171</v>
      </c>
      <c r="F104" s="5" t="s">
        <v>134</v>
      </c>
      <c r="G104" t="s">
        <v>172</v>
      </c>
      <c r="H104" s="5" t="s">
        <v>173</v>
      </c>
      <c r="I104" t="s">
        <v>5</v>
      </c>
      <c r="J104" t="s">
        <v>6</v>
      </c>
      <c r="K104" t="s">
        <v>175</v>
      </c>
      <c r="L104" s="5" t="s">
        <v>81</v>
      </c>
      <c r="N104" t="s">
        <v>104</v>
      </c>
      <c r="O104" s="5" t="s">
        <v>82</v>
      </c>
      <c r="Q104" t="s">
        <v>103</v>
      </c>
      <c r="R104" s="5" t="s">
        <v>82</v>
      </c>
      <c r="T104" t="s">
        <v>102</v>
      </c>
      <c r="U104" s="5" t="s">
        <v>82</v>
      </c>
      <c r="W104" t="s">
        <v>176</v>
      </c>
      <c r="X104" s="5" t="s">
        <v>83</v>
      </c>
      <c r="Z104" t="s">
        <v>0</v>
      </c>
      <c r="AA104" t="s">
        <v>7</v>
      </c>
      <c r="AB104" t="s">
        <v>3</v>
      </c>
      <c r="AC104" s="5" t="s">
        <v>82</v>
      </c>
      <c r="AE104" t="s">
        <v>99</v>
      </c>
      <c r="AF104" s="5" t="s">
        <v>82</v>
      </c>
      <c r="AH104" t="s">
        <v>98</v>
      </c>
      <c r="AI104" s="5" t="s">
        <v>82</v>
      </c>
      <c r="AK104" t="s">
        <v>97</v>
      </c>
      <c r="AL104" s="5" t="s">
        <v>82</v>
      </c>
      <c r="AN104" t="s">
        <v>96</v>
      </c>
      <c r="AO104" s="5" t="s">
        <v>82</v>
      </c>
      <c r="AQ104" t="s">
        <v>95</v>
      </c>
      <c r="AR104" s="5" t="s">
        <v>91</v>
      </c>
      <c r="AT104" t="s">
        <v>94</v>
      </c>
      <c r="AU104" s="5" t="s">
        <v>91</v>
      </c>
      <c r="AW104" t="s">
        <v>93</v>
      </c>
      <c r="AX104" s="5" t="s">
        <v>91</v>
      </c>
      <c r="AZ104" t="s">
        <v>87</v>
      </c>
      <c r="BA104" s="5" t="s">
        <v>82</v>
      </c>
      <c r="BC104" t="s">
        <v>8</v>
      </c>
      <c r="BD104" t="s">
        <v>9</v>
      </c>
      <c r="BE104" t="s">
        <v>10</v>
      </c>
      <c r="BF104" t="s">
        <v>11</v>
      </c>
      <c r="BG104" s="5" t="s">
        <v>81</v>
      </c>
      <c r="BI104" t="s">
        <v>84</v>
      </c>
      <c r="BJ104" s="5" t="s">
        <v>82</v>
      </c>
      <c r="BL104" t="s">
        <v>1</v>
      </c>
      <c r="BM104" t="s">
        <v>12</v>
      </c>
      <c r="BN104" s="5" t="s">
        <v>75</v>
      </c>
      <c r="BO104" t="s">
        <v>4</v>
      </c>
      <c r="BP104" s="5" t="s">
        <v>72</v>
      </c>
      <c r="BQ104" t="s">
        <v>177</v>
      </c>
      <c r="BR104" t="s">
        <v>154</v>
      </c>
      <c r="BS104" s="5" t="s">
        <v>155</v>
      </c>
      <c r="BT104" t="s">
        <v>178</v>
      </c>
      <c r="BU104" s="5" t="s">
        <v>159</v>
      </c>
      <c r="BV104" t="s">
        <v>179</v>
      </c>
      <c r="BW104" s="5" t="s">
        <v>161</v>
      </c>
      <c r="BX104" t="s">
        <v>180</v>
      </c>
      <c r="BY104" s="5" t="s">
        <v>161</v>
      </c>
      <c r="BZ104" t="s">
        <v>181</v>
      </c>
      <c r="CA104" s="5" t="s">
        <v>161</v>
      </c>
      <c r="CC104" t="s">
        <v>2</v>
      </c>
      <c r="CD104" t="s">
        <v>13</v>
      </c>
      <c r="CE104" s="5" t="s">
        <v>59</v>
      </c>
      <c r="CG104" t="s">
        <v>56</v>
      </c>
      <c r="CH104" s="5" t="s">
        <v>54</v>
      </c>
    </row>
    <row r="105" spans="1:88" x14ac:dyDescent="0.3">
      <c r="A105" t="s">
        <v>162</v>
      </c>
      <c r="B105" s="5" t="s">
        <v>163</v>
      </c>
      <c r="C105" t="s">
        <v>165</v>
      </c>
      <c r="D105" s="5" t="s">
        <v>167</v>
      </c>
      <c r="E105" t="s">
        <v>171</v>
      </c>
      <c r="F105" s="5" t="s">
        <v>134</v>
      </c>
      <c r="G105" t="s">
        <v>172</v>
      </c>
      <c r="H105" s="5" t="s">
        <v>173</v>
      </c>
      <c r="I105" t="s">
        <v>5</v>
      </c>
      <c r="J105" t="s">
        <v>6</v>
      </c>
      <c r="K105" t="s">
        <v>175</v>
      </c>
      <c r="L105" s="5" t="s">
        <v>82</v>
      </c>
      <c r="N105" t="s">
        <v>104</v>
      </c>
      <c r="O105" s="5" t="s">
        <v>82</v>
      </c>
      <c r="Q105" t="s">
        <v>103</v>
      </c>
      <c r="R105" s="5" t="s">
        <v>82</v>
      </c>
      <c r="T105" t="s">
        <v>102</v>
      </c>
      <c r="U105" s="5" t="s">
        <v>82</v>
      </c>
      <c r="W105" t="s">
        <v>176</v>
      </c>
      <c r="X105" s="5" t="s">
        <v>82</v>
      </c>
      <c r="Z105" t="s">
        <v>0</v>
      </c>
      <c r="AA105" t="s">
        <v>7</v>
      </c>
      <c r="AB105" t="s">
        <v>3</v>
      </c>
      <c r="AC105" s="5" t="s">
        <v>82</v>
      </c>
      <c r="AE105" t="s">
        <v>99</v>
      </c>
      <c r="AF105" s="5" t="s">
        <v>82</v>
      </c>
      <c r="AH105" t="s">
        <v>98</v>
      </c>
      <c r="AI105" s="5" t="s">
        <v>82</v>
      </c>
      <c r="AK105" t="s">
        <v>97</v>
      </c>
      <c r="AL105" s="5" t="s">
        <v>82</v>
      </c>
      <c r="AN105" t="s">
        <v>96</v>
      </c>
      <c r="AO105" s="5" t="s">
        <v>82</v>
      </c>
      <c r="AQ105" t="s">
        <v>95</v>
      </c>
      <c r="AR105" s="5" t="s">
        <v>91</v>
      </c>
      <c r="AT105" t="s">
        <v>94</v>
      </c>
      <c r="AU105" s="5" t="s">
        <v>91</v>
      </c>
      <c r="AW105" t="s">
        <v>93</v>
      </c>
      <c r="AX105" s="5" t="s">
        <v>91</v>
      </c>
      <c r="AZ105" t="s">
        <v>87</v>
      </c>
      <c r="BA105" s="5" t="s">
        <v>82</v>
      </c>
      <c r="BC105" t="s">
        <v>8</v>
      </c>
      <c r="BD105" t="s">
        <v>9</v>
      </c>
      <c r="BE105" t="s">
        <v>10</v>
      </c>
      <c r="BF105" t="s">
        <v>11</v>
      </c>
      <c r="BG105" s="5" t="s">
        <v>82</v>
      </c>
      <c r="BI105" t="s">
        <v>84</v>
      </c>
      <c r="BJ105" s="5" t="s">
        <v>82</v>
      </c>
      <c r="BL105" t="s">
        <v>1</v>
      </c>
      <c r="BM105" t="s">
        <v>12</v>
      </c>
      <c r="BN105" s="5" t="s">
        <v>76</v>
      </c>
      <c r="BO105" t="s">
        <v>4</v>
      </c>
      <c r="BP105" s="5" t="s">
        <v>72</v>
      </c>
      <c r="BQ105" t="s">
        <v>177</v>
      </c>
      <c r="BR105" t="s">
        <v>154</v>
      </c>
      <c r="BS105" s="5" t="s">
        <v>156</v>
      </c>
      <c r="BT105" t="s">
        <v>178</v>
      </c>
      <c r="BU105" s="5" t="s">
        <v>159</v>
      </c>
      <c r="BV105" t="s">
        <v>179</v>
      </c>
      <c r="BW105" s="5" t="s">
        <v>161</v>
      </c>
      <c r="BX105" t="s">
        <v>180</v>
      </c>
      <c r="BY105" s="5" t="s">
        <v>161</v>
      </c>
      <c r="BZ105" t="s">
        <v>181</v>
      </c>
      <c r="CA105" s="5" t="s">
        <v>161</v>
      </c>
      <c r="CC105" t="s">
        <v>2</v>
      </c>
      <c r="CD105" t="s">
        <v>13</v>
      </c>
      <c r="CE105" s="5" t="s">
        <v>59</v>
      </c>
      <c r="CG105" t="s">
        <v>56</v>
      </c>
      <c r="CH105" s="5" t="s">
        <v>55</v>
      </c>
    </row>
    <row r="106" spans="1:88" x14ac:dyDescent="0.3">
      <c r="A106" t="s">
        <v>162</v>
      </c>
      <c r="B106" s="5" t="s">
        <v>163</v>
      </c>
      <c r="C106" t="s">
        <v>165</v>
      </c>
      <c r="D106" s="5" t="s">
        <v>167</v>
      </c>
      <c r="E106" t="s">
        <v>171</v>
      </c>
      <c r="F106" s="5" t="s">
        <v>134</v>
      </c>
      <c r="G106" t="s">
        <v>172</v>
      </c>
      <c r="H106" s="5" t="s">
        <v>173</v>
      </c>
      <c r="I106" t="s">
        <v>5</v>
      </c>
      <c r="J106" t="s">
        <v>6</v>
      </c>
      <c r="K106" t="s">
        <v>175</v>
      </c>
      <c r="L106" s="5" t="s">
        <v>83</v>
      </c>
      <c r="N106" t="s">
        <v>104</v>
      </c>
      <c r="O106" s="5" t="s">
        <v>83</v>
      </c>
      <c r="Q106" t="s">
        <v>103</v>
      </c>
      <c r="R106" s="5" t="s">
        <v>83</v>
      </c>
      <c r="T106" t="s">
        <v>102</v>
      </c>
      <c r="U106" s="5" t="s">
        <v>83</v>
      </c>
      <c r="W106" t="s">
        <v>176</v>
      </c>
      <c r="X106" s="5" t="s">
        <v>83</v>
      </c>
      <c r="Z106" t="s">
        <v>0</v>
      </c>
      <c r="AA106" t="s">
        <v>7</v>
      </c>
      <c r="AB106" t="s">
        <v>3</v>
      </c>
      <c r="AC106" s="5" t="s">
        <v>83</v>
      </c>
      <c r="AE106" t="s">
        <v>99</v>
      </c>
      <c r="AF106" s="5" t="s">
        <v>83</v>
      </c>
      <c r="AH106" t="s">
        <v>98</v>
      </c>
      <c r="AI106" s="5" t="s">
        <v>83</v>
      </c>
      <c r="AK106" t="s">
        <v>97</v>
      </c>
      <c r="AL106" s="5" t="s">
        <v>83</v>
      </c>
      <c r="AN106" t="s">
        <v>96</v>
      </c>
      <c r="AO106" s="5" t="s">
        <v>83</v>
      </c>
      <c r="AQ106" t="s">
        <v>95</v>
      </c>
      <c r="AR106" s="5" t="s">
        <v>92</v>
      </c>
      <c r="AT106" t="s">
        <v>94</v>
      </c>
      <c r="AU106" s="5" t="s">
        <v>92</v>
      </c>
      <c r="AW106" t="s">
        <v>93</v>
      </c>
      <c r="AX106" s="5" t="s">
        <v>92</v>
      </c>
      <c r="AZ106" t="s">
        <v>87</v>
      </c>
      <c r="BA106" s="5" t="s">
        <v>83</v>
      </c>
      <c r="BC106" t="s">
        <v>8</v>
      </c>
      <c r="BD106" t="s">
        <v>9</v>
      </c>
      <c r="BE106" t="s">
        <v>10</v>
      </c>
      <c r="BF106" t="s">
        <v>11</v>
      </c>
      <c r="BG106" s="5" t="s">
        <v>83</v>
      </c>
      <c r="BI106" t="s">
        <v>84</v>
      </c>
      <c r="BJ106" s="5" t="s">
        <v>83</v>
      </c>
      <c r="BL106" t="s">
        <v>1</v>
      </c>
      <c r="BM106" t="s">
        <v>12</v>
      </c>
      <c r="BN106" s="5" t="s">
        <v>77</v>
      </c>
      <c r="BO106" t="s">
        <v>4</v>
      </c>
      <c r="BP106" s="5" t="s">
        <v>72</v>
      </c>
      <c r="BQ106" t="s">
        <v>177</v>
      </c>
      <c r="BR106" t="s">
        <v>154</v>
      </c>
      <c r="BS106" s="5" t="s">
        <v>155</v>
      </c>
      <c r="BT106" t="s">
        <v>178</v>
      </c>
      <c r="BU106" s="5" t="s">
        <v>159</v>
      </c>
      <c r="BV106" t="s">
        <v>179</v>
      </c>
      <c r="BW106" s="5" t="s">
        <v>161</v>
      </c>
      <c r="BX106" t="s">
        <v>180</v>
      </c>
      <c r="BY106" s="5" t="s">
        <v>161</v>
      </c>
      <c r="BZ106" t="s">
        <v>181</v>
      </c>
      <c r="CA106" s="5" t="s">
        <v>161</v>
      </c>
      <c r="CC106" t="s">
        <v>2</v>
      </c>
      <c r="CD106" t="s">
        <v>13</v>
      </c>
      <c r="CE106" s="5" t="s">
        <v>60</v>
      </c>
      <c r="CG106" t="s">
        <v>56</v>
      </c>
      <c r="CH106" s="5" t="s">
        <v>55</v>
      </c>
    </row>
    <row r="107" spans="1:88" x14ac:dyDescent="0.3">
      <c r="A107" t="s">
        <v>162</v>
      </c>
      <c r="B107" s="5" t="s">
        <v>163</v>
      </c>
      <c r="C107" t="s">
        <v>165</v>
      </c>
      <c r="D107" s="5" t="s">
        <v>168</v>
      </c>
      <c r="E107" t="s">
        <v>171</v>
      </c>
      <c r="F107" s="5" t="s">
        <v>134</v>
      </c>
      <c r="G107" t="s">
        <v>172</v>
      </c>
      <c r="H107" s="5" t="s">
        <v>173</v>
      </c>
      <c r="I107" t="s">
        <v>5</v>
      </c>
      <c r="J107" t="s">
        <v>6</v>
      </c>
      <c r="K107" t="s">
        <v>175</v>
      </c>
      <c r="L107" s="5" t="s">
        <v>83</v>
      </c>
      <c r="N107" t="s">
        <v>104</v>
      </c>
      <c r="O107" s="5" t="s">
        <v>83</v>
      </c>
      <c r="Q107" t="s">
        <v>103</v>
      </c>
      <c r="R107" s="5" t="s">
        <v>83</v>
      </c>
      <c r="T107" t="s">
        <v>102</v>
      </c>
      <c r="U107" s="5" t="s">
        <v>83</v>
      </c>
      <c r="W107" t="s">
        <v>176</v>
      </c>
      <c r="X107" s="5" t="s">
        <v>83</v>
      </c>
      <c r="Z107" t="s">
        <v>0</v>
      </c>
      <c r="AA107" t="s">
        <v>7</v>
      </c>
      <c r="AB107" t="s">
        <v>3</v>
      </c>
      <c r="AC107" s="5" t="s">
        <v>83</v>
      </c>
      <c r="AE107" t="s">
        <v>99</v>
      </c>
      <c r="AF107" s="5" t="s">
        <v>83</v>
      </c>
      <c r="AH107" t="s">
        <v>98</v>
      </c>
      <c r="AI107" s="5" t="s">
        <v>83</v>
      </c>
      <c r="AK107" t="s">
        <v>97</v>
      </c>
      <c r="AL107" s="5" t="s">
        <v>83</v>
      </c>
      <c r="AN107" t="s">
        <v>96</v>
      </c>
      <c r="AO107" s="5" t="s">
        <v>83</v>
      </c>
      <c r="AQ107" t="s">
        <v>95</v>
      </c>
      <c r="AR107" s="5" t="s">
        <v>92</v>
      </c>
      <c r="AT107" t="s">
        <v>94</v>
      </c>
      <c r="AU107" s="5" t="s">
        <v>92</v>
      </c>
      <c r="AW107" t="s">
        <v>93</v>
      </c>
      <c r="AX107" s="5" t="s">
        <v>92</v>
      </c>
      <c r="AZ107" t="s">
        <v>87</v>
      </c>
      <c r="BA107" s="5" t="s">
        <v>83</v>
      </c>
      <c r="BC107" t="s">
        <v>8</v>
      </c>
      <c r="BD107" t="s">
        <v>9</v>
      </c>
      <c r="BE107" t="s">
        <v>10</v>
      </c>
      <c r="BF107" t="s">
        <v>11</v>
      </c>
      <c r="BG107" s="5" t="s">
        <v>83</v>
      </c>
      <c r="BI107" t="s">
        <v>84</v>
      </c>
      <c r="BJ107" s="5" t="s">
        <v>83</v>
      </c>
      <c r="BL107" t="s">
        <v>1</v>
      </c>
      <c r="BM107" t="s">
        <v>12</v>
      </c>
      <c r="BN107" s="5" t="s">
        <v>76</v>
      </c>
      <c r="BO107" t="s">
        <v>4</v>
      </c>
      <c r="BP107" s="5" t="s">
        <v>72</v>
      </c>
      <c r="BQ107" t="s">
        <v>177</v>
      </c>
      <c r="BR107" t="s">
        <v>154</v>
      </c>
      <c r="BS107" s="5" t="s">
        <v>155</v>
      </c>
      <c r="BT107" t="s">
        <v>178</v>
      </c>
      <c r="BU107" s="5" t="s">
        <v>159</v>
      </c>
      <c r="BV107" t="s">
        <v>179</v>
      </c>
      <c r="BW107" s="5" t="s">
        <v>161</v>
      </c>
      <c r="BX107" t="s">
        <v>180</v>
      </c>
      <c r="BY107" s="5" t="s">
        <v>161</v>
      </c>
      <c r="BZ107" t="s">
        <v>181</v>
      </c>
      <c r="CA107" s="5" t="s">
        <v>161</v>
      </c>
      <c r="CC107" t="s">
        <v>2</v>
      </c>
      <c r="CD107" t="s">
        <v>13</v>
      </c>
      <c r="CE107" s="5" t="s">
        <v>60</v>
      </c>
      <c r="CG107" t="s">
        <v>56</v>
      </c>
      <c r="CH107" s="5" t="s">
        <v>55</v>
      </c>
    </row>
    <row r="108" spans="1:88" x14ac:dyDescent="0.3">
      <c r="A108" t="s">
        <v>162</v>
      </c>
      <c r="B108" s="5" t="s">
        <v>163</v>
      </c>
      <c r="C108" t="s">
        <v>165</v>
      </c>
      <c r="D108" s="5" t="s">
        <v>168</v>
      </c>
      <c r="E108" t="s">
        <v>171</v>
      </c>
      <c r="F108" s="5" t="s">
        <v>134</v>
      </c>
      <c r="G108" t="s">
        <v>172</v>
      </c>
      <c r="H108" s="5" t="s">
        <v>173</v>
      </c>
      <c r="I108" t="s">
        <v>5</v>
      </c>
      <c r="J108" t="s">
        <v>6</v>
      </c>
      <c r="K108" t="s">
        <v>175</v>
      </c>
      <c r="L108" s="5" t="s">
        <v>83</v>
      </c>
      <c r="N108" t="s">
        <v>104</v>
      </c>
      <c r="O108" s="5" t="s">
        <v>83</v>
      </c>
      <c r="Q108" t="s">
        <v>103</v>
      </c>
      <c r="R108" s="5" t="s">
        <v>83</v>
      </c>
      <c r="T108" t="s">
        <v>102</v>
      </c>
      <c r="U108" s="5" t="s">
        <v>83</v>
      </c>
      <c r="W108" t="s">
        <v>176</v>
      </c>
      <c r="X108" s="5" t="s">
        <v>83</v>
      </c>
      <c r="Z108" t="s">
        <v>0</v>
      </c>
      <c r="AA108" t="s">
        <v>7</v>
      </c>
      <c r="AB108" t="s">
        <v>3</v>
      </c>
      <c r="AC108" s="5" t="s">
        <v>82</v>
      </c>
      <c r="AE108" t="s">
        <v>99</v>
      </c>
      <c r="AF108" s="5" t="s">
        <v>82</v>
      </c>
      <c r="AH108" t="s">
        <v>98</v>
      </c>
      <c r="AI108" s="5" t="s">
        <v>82</v>
      </c>
      <c r="AK108" t="s">
        <v>97</v>
      </c>
      <c r="AL108" s="5" t="s">
        <v>82</v>
      </c>
      <c r="AN108" t="s">
        <v>96</v>
      </c>
      <c r="AO108" s="5" t="s">
        <v>82</v>
      </c>
      <c r="AQ108" t="s">
        <v>95</v>
      </c>
      <c r="AR108" s="5" t="s">
        <v>91</v>
      </c>
      <c r="AT108" t="s">
        <v>94</v>
      </c>
      <c r="AU108" s="5" t="s">
        <v>92</v>
      </c>
      <c r="AW108" t="s">
        <v>93</v>
      </c>
      <c r="AX108" s="5" t="s">
        <v>91</v>
      </c>
      <c r="AZ108" t="s">
        <v>87</v>
      </c>
      <c r="BA108" s="5" t="s">
        <v>83</v>
      </c>
      <c r="BC108" t="s">
        <v>8</v>
      </c>
      <c r="BD108" t="s">
        <v>9</v>
      </c>
      <c r="BE108" t="s">
        <v>10</v>
      </c>
      <c r="BF108" t="s">
        <v>11</v>
      </c>
      <c r="BG108" s="5" t="s">
        <v>83</v>
      </c>
      <c r="BI108" t="s">
        <v>84</v>
      </c>
      <c r="BJ108" s="5" t="s">
        <v>83</v>
      </c>
      <c r="BL108" t="s">
        <v>1</v>
      </c>
      <c r="BM108" t="s">
        <v>12</v>
      </c>
      <c r="BN108" s="5" t="s">
        <v>75</v>
      </c>
      <c r="BO108" t="s">
        <v>4</v>
      </c>
      <c r="BP108" s="5" t="s">
        <v>72</v>
      </c>
      <c r="BQ108" t="s">
        <v>177</v>
      </c>
      <c r="BR108" t="s">
        <v>154</v>
      </c>
      <c r="BS108" s="5" t="s">
        <v>155</v>
      </c>
      <c r="BT108" t="s">
        <v>178</v>
      </c>
      <c r="BU108" s="5" t="s">
        <v>159</v>
      </c>
      <c r="BV108" t="s">
        <v>179</v>
      </c>
      <c r="BW108" s="5" t="s">
        <v>161</v>
      </c>
      <c r="BX108" t="s">
        <v>180</v>
      </c>
      <c r="BY108" s="5" t="s">
        <v>161</v>
      </c>
      <c r="BZ108" t="s">
        <v>181</v>
      </c>
      <c r="CA108" s="5" t="s">
        <v>161</v>
      </c>
      <c r="CC108" t="s">
        <v>2</v>
      </c>
      <c r="CD108" t="s">
        <v>13</v>
      </c>
      <c r="CE108" s="5" t="s">
        <v>60</v>
      </c>
      <c r="CG108" t="s">
        <v>56</v>
      </c>
      <c r="CH108" s="5" t="s">
        <v>54</v>
      </c>
    </row>
    <row r="109" spans="1:88" x14ac:dyDescent="0.3">
      <c r="A109" t="s">
        <v>162</v>
      </c>
      <c r="B109" s="5" t="s">
        <v>163</v>
      </c>
      <c r="C109" t="s">
        <v>165</v>
      </c>
      <c r="D109" s="5" t="s">
        <v>168</v>
      </c>
      <c r="E109" t="s">
        <v>171</v>
      </c>
      <c r="F109" s="5" t="s">
        <v>134</v>
      </c>
      <c r="G109" t="s">
        <v>172</v>
      </c>
      <c r="H109" s="5" t="s">
        <v>173</v>
      </c>
      <c r="I109" t="s">
        <v>5</v>
      </c>
      <c r="J109" t="s">
        <v>6</v>
      </c>
      <c r="K109" t="s">
        <v>175</v>
      </c>
      <c r="L109" s="5" t="s">
        <v>82</v>
      </c>
      <c r="N109" t="s">
        <v>104</v>
      </c>
      <c r="O109" s="5" t="s">
        <v>82</v>
      </c>
      <c r="Q109" t="s">
        <v>103</v>
      </c>
      <c r="R109" s="5" t="s">
        <v>82</v>
      </c>
      <c r="T109" t="s">
        <v>102</v>
      </c>
      <c r="U109" s="5" t="s">
        <v>82</v>
      </c>
      <c r="W109" t="s">
        <v>176</v>
      </c>
      <c r="X109" s="5" t="s">
        <v>82</v>
      </c>
      <c r="Z109" t="s">
        <v>0</v>
      </c>
      <c r="AA109" t="s">
        <v>7</v>
      </c>
      <c r="AB109" t="s">
        <v>3</v>
      </c>
      <c r="AC109" s="5" t="s">
        <v>82</v>
      </c>
      <c r="AE109" t="s">
        <v>99</v>
      </c>
      <c r="AF109" s="5" t="s">
        <v>81</v>
      </c>
      <c r="AH109" t="s">
        <v>98</v>
      </c>
      <c r="AI109" s="5" t="s">
        <v>81</v>
      </c>
      <c r="AK109" t="s">
        <v>97</v>
      </c>
      <c r="AL109" s="5" t="s">
        <v>82</v>
      </c>
      <c r="AN109" t="s">
        <v>96</v>
      </c>
      <c r="AO109" s="5" t="s">
        <v>82</v>
      </c>
      <c r="AQ109" t="s">
        <v>95</v>
      </c>
      <c r="AR109" s="5" t="s">
        <v>91</v>
      </c>
      <c r="AT109" t="s">
        <v>94</v>
      </c>
      <c r="AU109" s="5" t="s">
        <v>88</v>
      </c>
      <c r="AW109" t="s">
        <v>93</v>
      </c>
      <c r="AX109" s="5" t="s">
        <v>91</v>
      </c>
      <c r="AZ109" t="s">
        <v>87</v>
      </c>
      <c r="BA109" s="5" t="s">
        <v>88</v>
      </c>
      <c r="BC109" t="s">
        <v>8</v>
      </c>
      <c r="BD109" t="s">
        <v>9</v>
      </c>
      <c r="BE109" t="s">
        <v>10</v>
      </c>
      <c r="BF109" t="s">
        <v>11</v>
      </c>
      <c r="BG109" s="5" t="s">
        <v>83</v>
      </c>
      <c r="BI109" t="s">
        <v>84</v>
      </c>
      <c r="BJ109" s="5" t="s">
        <v>83</v>
      </c>
      <c r="BL109" t="s">
        <v>1</v>
      </c>
      <c r="BM109" t="s">
        <v>12</v>
      </c>
      <c r="BN109" s="5" t="s">
        <v>78</v>
      </c>
      <c r="BO109" t="s">
        <v>4</v>
      </c>
      <c r="BP109" s="5" t="s">
        <v>70</v>
      </c>
      <c r="BQ109" t="s">
        <v>177</v>
      </c>
      <c r="BR109" t="s">
        <v>154</v>
      </c>
      <c r="BS109" s="5" t="s">
        <v>155</v>
      </c>
      <c r="BT109" t="s">
        <v>178</v>
      </c>
      <c r="BU109" s="5" t="s">
        <v>159</v>
      </c>
      <c r="BV109" t="s">
        <v>179</v>
      </c>
      <c r="BW109" s="5" t="s">
        <v>161</v>
      </c>
      <c r="BX109" t="s">
        <v>180</v>
      </c>
      <c r="BY109" s="5" t="s">
        <v>161</v>
      </c>
      <c r="BZ109" t="s">
        <v>181</v>
      </c>
      <c r="CA109" s="5" t="s">
        <v>158</v>
      </c>
      <c r="CC109" t="s">
        <v>2</v>
      </c>
      <c r="CD109" t="s">
        <v>13</v>
      </c>
      <c r="CE109" s="5" t="s">
        <v>59</v>
      </c>
      <c r="CG109" t="s">
        <v>56</v>
      </c>
      <c r="CH109" s="5" t="s">
        <v>54</v>
      </c>
    </row>
    <row r="110" spans="1:88" x14ac:dyDescent="0.3">
      <c r="A110" t="s">
        <v>162</v>
      </c>
      <c r="B110" s="5" t="s">
        <v>163</v>
      </c>
      <c r="C110" t="s">
        <v>165</v>
      </c>
      <c r="D110" s="5" t="s">
        <v>168</v>
      </c>
      <c r="E110" t="s">
        <v>171</v>
      </c>
      <c r="F110" s="5" t="s">
        <v>134</v>
      </c>
      <c r="G110" t="s">
        <v>172</v>
      </c>
      <c r="H110" s="5" t="s">
        <v>173</v>
      </c>
      <c r="I110" t="s">
        <v>5</v>
      </c>
      <c r="J110" t="s">
        <v>6</v>
      </c>
      <c r="K110" t="s">
        <v>175</v>
      </c>
      <c r="L110" s="5" t="s">
        <v>83</v>
      </c>
      <c r="N110" t="s">
        <v>104</v>
      </c>
      <c r="O110" s="5" t="s">
        <v>82</v>
      </c>
      <c r="Q110" t="s">
        <v>103</v>
      </c>
      <c r="R110" s="5" t="s">
        <v>82</v>
      </c>
      <c r="T110" t="s">
        <v>102</v>
      </c>
      <c r="U110" s="5" t="s">
        <v>82</v>
      </c>
      <c r="W110" t="s">
        <v>176</v>
      </c>
      <c r="X110" s="5" t="s">
        <v>82</v>
      </c>
      <c r="Z110" t="s">
        <v>0</v>
      </c>
      <c r="AA110" t="s">
        <v>7</v>
      </c>
      <c r="AB110" t="s">
        <v>3</v>
      </c>
      <c r="AC110" s="5" t="s">
        <v>82</v>
      </c>
      <c r="AE110" t="s">
        <v>99</v>
      </c>
      <c r="AF110" s="5" t="s">
        <v>83</v>
      </c>
      <c r="AH110" t="s">
        <v>98</v>
      </c>
      <c r="AI110" s="5" t="s">
        <v>82</v>
      </c>
      <c r="AK110" t="s">
        <v>97</v>
      </c>
      <c r="AL110" s="5" t="s">
        <v>82</v>
      </c>
      <c r="AN110" t="s">
        <v>96</v>
      </c>
      <c r="AO110" s="5" t="s">
        <v>83</v>
      </c>
      <c r="AQ110" t="s">
        <v>95</v>
      </c>
      <c r="AR110" s="5" t="s">
        <v>91</v>
      </c>
      <c r="AT110" t="s">
        <v>94</v>
      </c>
      <c r="AU110" s="5" t="s">
        <v>91</v>
      </c>
      <c r="AW110" t="s">
        <v>93</v>
      </c>
      <c r="AX110" s="5" t="s">
        <v>92</v>
      </c>
      <c r="AZ110" t="s">
        <v>87</v>
      </c>
      <c r="BA110" s="5" t="s">
        <v>83</v>
      </c>
      <c r="BC110" t="s">
        <v>8</v>
      </c>
      <c r="BD110" t="s">
        <v>9</v>
      </c>
      <c r="BE110" t="s">
        <v>10</v>
      </c>
      <c r="BF110" t="s">
        <v>11</v>
      </c>
      <c r="BG110" s="5" t="s">
        <v>83</v>
      </c>
      <c r="BI110" t="s">
        <v>84</v>
      </c>
      <c r="BJ110" s="5" t="s">
        <v>83</v>
      </c>
      <c r="BL110" t="s">
        <v>1</v>
      </c>
      <c r="BM110" t="s">
        <v>12</v>
      </c>
      <c r="BN110" s="5" t="s">
        <v>75</v>
      </c>
      <c r="BO110" t="s">
        <v>4</v>
      </c>
      <c r="BP110" s="5" t="s">
        <v>70</v>
      </c>
      <c r="BQ110" t="s">
        <v>177</v>
      </c>
      <c r="BR110" t="s">
        <v>154</v>
      </c>
      <c r="BS110" s="5" t="s">
        <v>155</v>
      </c>
      <c r="BT110" t="s">
        <v>178</v>
      </c>
      <c r="BU110" s="5" t="s">
        <v>159</v>
      </c>
      <c r="BV110" t="s">
        <v>179</v>
      </c>
      <c r="BW110" s="5" t="s">
        <v>161</v>
      </c>
      <c r="BX110" t="s">
        <v>180</v>
      </c>
      <c r="BY110" s="5" t="s">
        <v>161</v>
      </c>
      <c r="BZ110" t="s">
        <v>181</v>
      </c>
      <c r="CA110" s="5" t="s">
        <v>161</v>
      </c>
      <c r="CC110" t="s">
        <v>2</v>
      </c>
      <c r="CD110" t="s">
        <v>13</v>
      </c>
      <c r="CE110" s="5" t="s">
        <v>60</v>
      </c>
      <c r="CG110" t="s">
        <v>56</v>
      </c>
      <c r="CH110" s="5" t="s">
        <v>55</v>
      </c>
    </row>
    <row r="111" spans="1:88" x14ac:dyDescent="0.3">
      <c r="A111" t="s">
        <v>162</v>
      </c>
      <c r="B111" s="5" t="s">
        <v>163</v>
      </c>
      <c r="C111" t="s">
        <v>165</v>
      </c>
      <c r="D111" s="5" t="s">
        <v>167</v>
      </c>
      <c r="E111" t="s">
        <v>171</v>
      </c>
      <c r="F111" s="5" t="s">
        <v>134</v>
      </c>
      <c r="G111" t="s">
        <v>172</v>
      </c>
      <c r="H111" s="5" t="s">
        <v>173</v>
      </c>
      <c r="I111" t="s">
        <v>5</v>
      </c>
      <c r="J111" t="s">
        <v>6</v>
      </c>
      <c r="K111" t="s">
        <v>175</v>
      </c>
      <c r="L111" s="5" t="s">
        <v>83</v>
      </c>
      <c r="N111" t="s">
        <v>104</v>
      </c>
      <c r="O111" s="5" t="s">
        <v>83</v>
      </c>
      <c r="Q111" t="s">
        <v>103</v>
      </c>
      <c r="R111" s="5" t="s">
        <v>83</v>
      </c>
      <c r="T111" t="s">
        <v>102</v>
      </c>
      <c r="U111" s="5" t="s">
        <v>83</v>
      </c>
      <c r="W111" t="s">
        <v>176</v>
      </c>
      <c r="X111" s="5" t="s">
        <v>83</v>
      </c>
      <c r="Z111" t="s">
        <v>0</v>
      </c>
      <c r="AA111" t="s">
        <v>7</v>
      </c>
      <c r="AB111" t="s">
        <v>3</v>
      </c>
      <c r="AC111" s="5" t="s">
        <v>83</v>
      </c>
      <c r="AE111" t="s">
        <v>99</v>
      </c>
      <c r="AF111" s="5" t="s">
        <v>83</v>
      </c>
      <c r="AH111" t="s">
        <v>98</v>
      </c>
      <c r="AI111" s="5" t="s">
        <v>83</v>
      </c>
      <c r="AK111" t="s">
        <v>97</v>
      </c>
      <c r="AL111" s="5" t="s">
        <v>83</v>
      </c>
      <c r="AN111" t="s">
        <v>96</v>
      </c>
      <c r="AO111" s="5" t="s">
        <v>83</v>
      </c>
      <c r="AQ111" t="s">
        <v>95</v>
      </c>
      <c r="AR111" s="5" t="s">
        <v>92</v>
      </c>
      <c r="AT111" t="s">
        <v>94</v>
      </c>
      <c r="AU111" s="5" t="s">
        <v>92</v>
      </c>
      <c r="AW111" t="s">
        <v>93</v>
      </c>
      <c r="AX111" s="5" t="s">
        <v>92</v>
      </c>
      <c r="AZ111" t="s">
        <v>87</v>
      </c>
      <c r="BA111" s="5" t="s">
        <v>83</v>
      </c>
      <c r="BC111" t="s">
        <v>8</v>
      </c>
      <c r="BD111" t="s">
        <v>9</v>
      </c>
      <c r="BE111" t="s">
        <v>10</v>
      </c>
      <c r="BF111" t="s">
        <v>11</v>
      </c>
      <c r="BG111" s="5" t="s">
        <v>83</v>
      </c>
      <c r="BI111" t="s">
        <v>84</v>
      </c>
      <c r="BJ111" s="5" t="s">
        <v>83</v>
      </c>
      <c r="BL111" t="s">
        <v>1</v>
      </c>
      <c r="BM111" t="s">
        <v>12</v>
      </c>
      <c r="BN111" s="5" t="s">
        <v>78</v>
      </c>
      <c r="BO111" t="s">
        <v>4</v>
      </c>
      <c r="BP111" s="5" t="s">
        <v>73</v>
      </c>
      <c r="BQ111" t="s">
        <v>177</v>
      </c>
      <c r="BR111" t="s">
        <v>154</v>
      </c>
      <c r="BS111" s="5" t="s">
        <v>155</v>
      </c>
      <c r="BT111" t="s">
        <v>178</v>
      </c>
      <c r="BU111" s="5" t="s">
        <v>159</v>
      </c>
      <c r="BV111" t="s">
        <v>179</v>
      </c>
      <c r="BW111" s="5" t="s">
        <v>161</v>
      </c>
      <c r="BX111" t="s">
        <v>180</v>
      </c>
      <c r="BY111" s="5" t="s">
        <v>161</v>
      </c>
      <c r="BZ111" t="s">
        <v>181</v>
      </c>
      <c r="CA111" s="5" t="s">
        <v>161</v>
      </c>
      <c r="CC111" t="s">
        <v>2</v>
      </c>
      <c r="CD111" t="s">
        <v>13</v>
      </c>
      <c r="CE111" s="5" t="s">
        <v>60</v>
      </c>
      <c r="CG111" t="s">
        <v>56</v>
      </c>
      <c r="CH111" s="5" t="s">
        <v>55</v>
      </c>
    </row>
    <row r="112" spans="1:88" x14ac:dyDescent="0.3">
      <c r="A112" t="s">
        <v>162</v>
      </c>
      <c r="B112" s="5" t="s">
        <v>163</v>
      </c>
      <c r="C112" t="s">
        <v>165</v>
      </c>
      <c r="D112" s="5" t="s">
        <v>168</v>
      </c>
      <c r="E112" t="s">
        <v>171</v>
      </c>
      <c r="F112" s="5" t="s">
        <v>134</v>
      </c>
      <c r="G112" t="s">
        <v>172</v>
      </c>
      <c r="H112" s="5" t="s">
        <v>173</v>
      </c>
      <c r="I112" t="s">
        <v>5</v>
      </c>
      <c r="J112" t="s">
        <v>6</v>
      </c>
      <c r="K112" t="s">
        <v>175</v>
      </c>
      <c r="L112" s="5" t="s">
        <v>83</v>
      </c>
      <c r="N112" t="s">
        <v>104</v>
      </c>
      <c r="O112" s="5" t="s">
        <v>83</v>
      </c>
      <c r="Q112" t="s">
        <v>103</v>
      </c>
      <c r="R112" s="5" t="s">
        <v>83</v>
      </c>
      <c r="T112" t="s">
        <v>102</v>
      </c>
      <c r="U112" s="5" t="s">
        <v>83</v>
      </c>
      <c r="W112" t="s">
        <v>176</v>
      </c>
      <c r="X112" s="5" t="s">
        <v>83</v>
      </c>
      <c r="Z112" t="s">
        <v>0</v>
      </c>
      <c r="AA112" t="s">
        <v>7</v>
      </c>
      <c r="AB112" t="s">
        <v>3</v>
      </c>
      <c r="AC112" s="5" t="s">
        <v>83</v>
      </c>
      <c r="AE112" t="s">
        <v>99</v>
      </c>
      <c r="AF112" s="5" t="s">
        <v>83</v>
      </c>
      <c r="AH112" t="s">
        <v>98</v>
      </c>
      <c r="AI112" s="5" t="s">
        <v>83</v>
      </c>
      <c r="AK112" t="s">
        <v>97</v>
      </c>
      <c r="AL112" s="5" t="s">
        <v>83</v>
      </c>
      <c r="AN112" t="s">
        <v>96</v>
      </c>
      <c r="AO112" s="5" t="s">
        <v>83</v>
      </c>
      <c r="AQ112" t="s">
        <v>95</v>
      </c>
      <c r="AR112" s="5" t="s">
        <v>92</v>
      </c>
      <c r="AT112" t="s">
        <v>94</v>
      </c>
      <c r="AU112" s="5" t="s">
        <v>92</v>
      </c>
      <c r="AW112" t="s">
        <v>93</v>
      </c>
      <c r="AX112" s="5" t="s">
        <v>92</v>
      </c>
      <c r="AZ112" t="s">
        <v>87</v>
      </c>
      <c r="BA112" s="5" t="s">
        <v>83</v>
      </c>
      <c r="BC112" t="s">
        <v>8</v>
      </c>
      <c r="BD112" t="s">
        <v>9</v>
      </c>
      <c r="BE112" t="s">
        <v>10</v>
      </c>
      <c r="BF112" t="s">
        <v>11</v>
      </c>
      <c r="BG112" s="5" t="s">
        <v>83</v>
      </c>
      <c r="BI112" t="s">
        <v>84</v>
      </c>
      <c r="BJ112" s="5" t="s">
        <v>83</v>
      </c>
      <c r="BL112" t="s">
        <v>1</v>
      </c>
      <c r="BM112" t="s">
        <v>12</v>
      </c>
      <c r="BN112" s="5" t="s">
        <v>76</v>
      </c>
      <c r="BO112" t="s">
        <v>4</v>
      </c>
      <c r="BP112" s="5" t="s">
        <v>73</v>
      </c>
      <c r="BQ112" t="s">
        <v>177</v>
      </c>
      <c r="BR112" t="s">
        <v>154</v>
      </c>
      <c r="BS112" s="5" t="s">
        <v>155</v>
      </c>
      <c r="BT112" t="s">
        <v>178</v>
      </c>
      <c r="BU112" s="5" t="s">
        <v>159</v>
      </c>
      <c r="BV112" t="s">
        <v>179</v>
      </c>
      <c r="BW112" s="5" t="s">
        <v>161</v>
      </c>
      <c r="BX112" t="s">
        <v>180</v>
      </c>
      <c r="BY112" s="5" t="s">
        <v>161</v>
      </c>
      <c r="BZ112" t="s">
        <v>181</v>
      </c>
      <c r="CA112" s="5" t="s">
        <v>161</v>
      </c>
      <c r="CC112" t="s">
        <v>2</v>
      </c>
      <c r="CD112" t="s">
        <v>13</v>
      </c>
      <c r="CE112" s="5" t="s">
        <v>60</v>
      </c>
      <c r="CG112" t="s">
        <v>56</v>
      </c>
      <c r="CH112" s="5" t="s">
        <v>55</v>
      </c>
      <c r="CJ112" t="s">
        <v>44</v>
      </c>
    </row>
    <row r="113" spans="1:86" x14ac:dyDescent="0.3">
      <c r="A113" t="s">
        <v>162</v>
      </c>
      <c r="B113" s="5" t="s">
        <v>163</v>
      </c>
      <c r="C113" t="s">
        <v>165</v>
      </c>
      <c r="D113" s="5" t="s">
        <v>169</v>
      </c>
      <c r="E113" t="s">
        <v>171</v>
      </c>
      <c r="F113" s="5" t="s">
        <v>134</v>
      </c>
      <c r="G113" t="s">
        <v>172</v>
      </c>
      <c r="H113" s="5" t="s">
        <v>173</v>
      </c>
      <c r="I113" t="s">
        <v>5</v>
      </c>
      <c r="J113" t="s">
        <v>6</v>
      </c>
      <c r="K113" t="s">
        <v>175</v>
      </c>
      <c r="L113" s="5" t="s">
        <v>83</v>
      </c>
      <c r="N113" t="s">
        <v>104</v>
      </c>
      <c r="O113" s="5" t="s">
        <v>83</v>
      </c>
      <c r="Q113" t="s">
        <v>103</v>
      </c>
      <c r="R113" s="5" t="s">
        <v>83</v>
      </c>
      <c r="T113" t="s">
        <v>102</v>
      </c>
      <c r="U113" s="5" t="s">
        <v>83</v>
      </c>
      <c r="W113" t="s">
        <v>176</v>
      </c>
      <c r="X113" s="5" t="s">
        <v>83</v>
      </c>
      <c r="Z113" t="s">
        <v>0</v>
      </c>
      <c r="AA113" t="s">
        <v>7</v>
      </c>
      <c r="AB113" t="s">
        <v>3</v>
      </c>
      <c r="AC113" s="5" t="s">
        <v>83</v>
      </c>
      <c r="AE113" t="s">
        <v>99</v>
      </c>
      <c r="AF113" s="5" t="s">
        <v>83</v>
      </c>
      <c r="AH113" t="s">
        <v>98</v>
      </c>
      <c r="AI113" s="5" t="s">
        <v>83</v>
      </c>
      <c r="AK113" t="s">
        <v>97</v>
      </c>
      <c r="AL113" s="5" t="s">
        <v>83</v>
      </c>
      <c r="AN113" t="s">
        <v>96</v>
      </c>
      <c r="AO113" s="5" t="s">
        <v>83</v>
      </c>
      <c r="AQ113" t="s">
        <v>95</v>
      </c>
      <c r="AR113" s="5" t="s">
        <v>92</v>
      </c>
      <c r="AT113" t="s">
        <v>94</v>
      </c>
      <c r="AU113" s="5" t="s">
        <v>92</v>
      </c>
      <c r="AW113" t="s">
        <v>93</v>
      </c>
      <c r="AX113" s="5" t="s">
        <v>92</v>
      </c>
      <c r="AZ113" t="s">
        <v>87</v>
      </c>
      <c r="BA113" s="5" t="s">
        <v>83</v>
      </c>
      <c r="BC113" t="s">
        <v>8</v>
      </c>
      <c r="BD113" t="s">
        <v>9</v>
      </c>
      <c r="BE113" t="s">
        <v>10</v>
      </c>
      <c r="BF113" t="s">
        <v>11</v>
      </c>
      <c r="BG113" s="5" t="s">
        <v>83</v>
      </c>
      <c r="BI113" t="s">
        <v>84</v>
      </c>
      <c r="BJ113" s="5" t="s">
        <v>83</v>
      </c>
      <c r="BL113" t="s">
        <v>1</v>
      </c>
      <c r="BM113" t="s">
        <v>12</v>
      </c>
      <c r="BN113" s="5" t="s">
        <v>77</v>
      </c>
      <c r="BO113" t="s">
        <v>4</v>
      </c>
      <c r="BP113" s="5" t="s">
        <v>72</v>
      </c>
      <c r="BQ113" t="s">
        <v>177</v>
      </c>
      <c r="BR113" t="s">
        <v>154</v>
      </c>
      <c r="BS113" s="5" t="s">
        <v>155</v>
      </c>
      <c r="BT113" t="s">
        <v>178</v>
      </c>
      <c r="BU113" s="5" t="s">
        <v>159</v>
      </c>
      <c r="BV113" t="s">
        <v>179</v>
      </c>
      <c r="BW113" s="5" t="s">
        <v>161</v>
      </c>
      <c r="BX113" t="s">
        <v>180</v>
      </c>
      <c r="BY113" s="5" t="s">
        <v>161</v>
      </c>
      <c r="BZ113" t="s">
        <v>181</v>
      </c>
      <c r="CA113" s="5" t="s">
        <v>161</v>
      </c>
      <c r="CC113" t="s">
        <v>2</v>
      </c>
      <c r="CD113" t="s">
        <v>13</v>
      </c>
      <c r="CE113" s="5" t="s">
        <v>60</v>
      </c>
      <c r="CG113" t="s">
        <v>56</v>
      </c>
      <c r="CH113" s="5" t="s">
        <v>55</v>
      </c>
    </row>
    <row r="114" spans="1:86" x14ac:dyDescent="0.3">
      <c r="A114" t="s">
        <v>162</v>
      </c>
      <c r="B114" s="5" t="s">
        <v>163</v>
      </c>
      <c r="C114" t="s">
        <v>165</v>
      </c>
      <c r="D114" s="5" t="s">
        <v>167</v>
      </c>
      <c r="E114" t="s">
        <v>171</v>
      </c>
      <c r="F114" s="5" t="s">
        <v>134</v>
      </c>
      <c r="G114" t="s">
        <v>172</v>
      </c>
      <c r="H114" s="5" t="s">
        <v>173</v>
      </c>
      <c r="I114" t="s">
        <v>5</v>
      </c>
      <c r="J114" t="s">
        <v>6</v>
      </c>
      <c r="K114" t="s">
        <v>175</v>
      </c>
      <c r="L114" s="5" t="s">
        <v>81</v>
      </c>
      <c r="N114" t="s">
        <v>104</v>
      </c>
      <c r="O114" s="5" t="s">
        <v>51</v>
      </c>
      <c r="P114" t="s">
        <v>45</v>
      </c>
      <c r="Q114" t="s">
        <v>103</v>
      </c>
      <c r="R114" s="5" t="s">
        <v>82</v>
      </c>
      <c r="T114" t="s">
        <v>102</v>
      </c>
      <c r="U114" s="5" t="s">
        <v>82</v>
      </c>
      <c r="W114" t="s">
        <v>176</v>
      </c>
      <c r="X114" s="5" t="s">
        <v>82</v>
      </c>
      <c r="Z114" t="s">
        <v>0</v>
      </c>
      <c r="AA114" t="s">
        <v>7</v>
      </c>
      <c r="AB114" t="s">
        <v>3</v>
      </c>
      <c r="AC114" s="5" t="s">
        <v>82</v>
      </c>
      <c r="AE114" t="s">
        <v>99</v>
      </c>
      <c r="AF114" s="5" t="s">
        <v>83</v>
      </c>
      <c r="AH114" t="s">
        <v>98</v>
      </c>
      <c r="AI114" s="5" t="s">
        <v>81</v>
      </c>
      <c r="AK114" t="s">
        <v>97</v>
      </c>
      <c r="AL114" s="5" t="s">
        <v>82</v>
      </c>
      <c r="AN114" t="s">
        <v>96</v>
      </c>
      <c r="AO114" s="5" t="s">
        <v>82</v>
      </c>
      <c r="AQ114" t="s">
        <v>95</v>
      </c>
      <c r="AR114" s="5" t="s">
        <v>91</v>
      </c>
      <c r="AT114" t="s">
        <v>94</v>
      </c>
      <c r="AU114" s="5" t="s">
        <v>91</v>
      </c>
      <c r="AW114" t="s">
        <v>93</v>
      </c>
      <c r="AX114" s="5" t="s">
        <v>90</v>
      </c>
      <c r="AZ114" t="s">
        <v>87</v>
      </c>
      <c r="BA114" s="5" t="s">
        <v>82</v>
      </c>
      <c r="BC114" t="s">
        <v>8</v>
      </c>
      <c r="BD114" t="s">
        <v>9</v>
      </c>
      <c r="BE114" t="s">
        <v>10</v>
      </c>
      <c r="BF114" t="s">
        <v>11</v>
      </c>
      <c r="BG114" s="5" t="s">
        <v>83</v>
      </c>
      <c r="BI114" t="s">
        <v>84</v>
      </c>
      <c r="BJ114" s="5" t="s">
        <v>83</v>
      </c>
      <c r="BL114" t="s">
        <v>1</v>
      </c>
      <c r="BM114" t="s">
        <v>12</v>
      </c>
      <c r="BN114" s="5" t="s">
        <v>76</v>
      </c>
      <c r="BO114" t="s">
        <v>4</v>
      </c>
      <c r="BP114" s="5" t="s">
        <v>72</v>
      </c>
      <c r="BQ114" t="s">
        <v>177</v>
      </c>
      <c r="BR114" t="s">
        <v>154</v>
      </c>
      <c r="BS114" s="5" t="s">
        <v>155</v>
      </c>
      <c r="BT114" t="s">
        <v>178</v>
      </c>
      <c r="BU114" s="5" t="s">
        <v>159</v>
      </c>
      <c r="BV114" t="s">
        <v>179</v>
      </c>
      <c r="BW114" s="5" t="s">
        <v>161</v>
      </c>
      <c r="BX114" t="s">
        <v>180</v>
      </c>
      <c r="BY114" s="5" t="s">
        <v>161</v>
      </c>
      <c r="BZ114" t="s">
        <v>181</v>
      </c>
      <c r="CA114" s="5" t="s">
        <v>158</v>
      </c>
      <c r="CC114" t="s">
        <v>2</v>
      </c>
      <c r="CD114" t="s">
        <v>13</v>
      </c>
      <c r="CE114" s="5" t="s">
        <v>51</v>
      </c>
      <c r="CF114" t="s">
        <v>46</v>
      </c>
      <c r="CG114" t="s">
        <v>56</v>
      </c>
      <c r="CH114" s="5" t="s">
        <v>54</v>
      </c>
    </row>
    <row r="115" spans="1:86" x14ac:dyDescent="0.3">
      <c r="A115" t="s">
        <v>162</v>
      </c>
      <c r="B115" s="5" t="s">
        <v>163</v>
      </c>
      <c r="C115" t="s">
        <v>165</v>
      </c>
      <c r="D115" s="5" t="s">
        <v>166</v>
      </c>
      <c r="E115" t="s">
        <v>171</v>
      </c>
      <c r="F115" s="5" t="s">
        <v>134</v>
      </c>
      <c r="G115" t="s">
        <v>172</v>
      </c>
      <c r="H115" s="5" t="s">
        <v>173</v>
      </c>
      <c r="I115" t="s">
        <v>5</v>
      </c>
      <c r="J115" t="s">
        <v>6</v>
      </c>
      <c r="K115" t="s">
        <v>175</v>
      </c>
      <c r="L115" s="5" t="s">
        <v>83</v>
      </c>
      <c r="N115" t="s">
        <v>104</v>
      </c>
      <c r="O115" s="5" t="s">
        <v>83</v>
      </c>
      <c r="Q115" t="s">
        <v>103</v>
      </c>
      <c r="R115" s="5" t="s">
        <v>83</v>
      </c>
      <c r="T115" t="s">
        <v>102</v>
      </c>
      <c r="U115" s="5" t="s">
        <v>83</v>
      </c>
      <c r="W115" t="s">
        <v>176</v>
      </c>
      <c r="X115" s="5" t="s">
        <v>83</v>
      </c>
      <c r="Z115" t="s">
        <v>0</v>
      </c>
      <c r="AA115" t="s">
        <v>7</v>
      </c>
      <c r="AB115" t="s">
        <v>3</v>
      </c>
      <c r="AC115" s="5" t="s">
        <v>83</v>
      </c>
      <c r="AE115" t="s">
        <v>99</v>
      </c>
      <c r="AF115" s="5" t="s">
        <v>83</v>
      </c>
      <c r="AH115" t="s">
        <v>98</v>
      </c>
      <c r="AI115" s="5" t="s">
        <v>83</v>
      </c>
      <c r="AK115" t="s">
        <v>97</v>
      </c>
      <c r="AL115" s="5" t="s">
        <v>83</v>
      </c>
      <c r="AN115" t="s">
        <v>96</v>
      </c>
      <c r="AO115" s="5" t="s">
        <v>83</v>
      </c>
      <c r="AQ115" t="s">
        <v>95</v>
      </c>
      <c r="AR115" s="5" t="s">
        <v>92</v>
      </c>
      <c r="AT115" t="s">
        <v>94</v>
      </c>
      <c r="AU115" s="5" t="s">
        <v>92</v>
      </c>
      <c r="AW115" t="s">
        <v>93</v>
      </c>
      <c r="AX115" s="5" t="s">
        <v>92</v>
      </c>
      <c r="AZ115" t="s">
        <v>87</v>
      </c>
      <c r="BA115" s="5" t="s">
        <v>83</v>
      </c>
      <c r="BC115" t="s">
        <v>8</v>
      </c>
      <c r="BD115" t="s">
        <v>9</v>
      </c>
      <c r="BE115" t="s">
        <v>10</v>
      </c>
      <c r="BF115" t="s">
        <v>11</v>
      </c>
      <c r="BG115" s="5" t="s">
        <v>83</v>
      </c>
      <c r="BI115" t="s">
        <v>84</v>
      </c>
      <c r="BJ115" s="5" t="s">
        <v>83</v>
      </c>
      <c r="BL115" t="s">
        <v>1</v>
      </c>
      <c r="BM115" t="s">
        <v>12</v>
      </c>
      <c r="BN115" s="5" t="s">
        <v>76</v>
      </c>
      <c r="BO115" t="s">
        <v>4</v>
      </c>
      <c r="BP115" s="5" t="s">
        <v>70</v>
      </c>
      <c r="BQ115" t="s">
        <v>177</v>
      </c>
      <c r="BR115" t="s">
        <v>154</v>
      </c>
      <c r="BS115" s="5" t="s">
        <v>155</v>
      </c>
      <c r="BT115" t="s">
        <v>178</v>
      </c>
      <c r="BU115" s="5" t="s">
        <v>159</v>
      </c>
      <c r="BV115" t="s">
        <v>179</v>
      </c>
      <c r="BW115" s="5" t="s">
        <v>161</v>
      </c>
      <c r="BX115" t="s">
        <v>180</v>
      </c>
      <c r="BY115" s="5" t="s">
        <v>161</v>
      </c>
      <c r="BZ115" t="s">
        <v>181</v>
      </c>
      <c r="CA115" s="5" t="s">
        <v>161</v>
      </c>
      <c r="CC115" t="s">
        <v>2</v>
      </c>
      <c r="CD115" t="s">
        <v>13</v>
      </c>
      <c r="CE115" s="5" t="s">
        <v>60</v>
      </c>
      <c r="CG115" t="s">
        <v>56</v>
      </c>
      <c r="CH115" s="5" t="s">
        <v>55</v>
      </c>
    </row>
    <row r="116" spans="1:86" x14ac:dyDescent="0.3">
      <c r="A116" t="s">
        <v>162</v>
      </c>
      <c r="B116" s="5" t="s">
        <v>163</v>
      </c>
      <c r="C116" t="s">
        <v>165</v>
      </c>
      <c r="D116" s="5" t="s">
        <v>168</v>
      </c>
      <c r="E116" t="s">
        <v>171</v>
      </c>
      <c r="F116" s="5" t="s">
        <v>134</v>
      </c>
      <c r="G116" t="s">
        <v>172</v>
      </c>
      <c r="H116" s="5" t="s">
        <v>173</v>
      </c>
      <c r="I116" t="s">
        <v>5</v>
      </c>
      <c r="J116" t="s">
        <v>6</v>
      </c>
      <c r="K116" t="s">
        <v>175</v>
      </c>
      <c r="L116" s="5" t="s">
        <v>83</v>
      </c>
      <c r="N116" t="s">
        <v>104</v>
      </c>
      <c r="O116" s="5" t="s">
        <v>83</v>
      </c>
      <c r="Q116" t="s">
        <v>103</v>
      </c>
      <c r="R116" s="5" t="s">
        <v>83</v>
      </c>
      <c r="T116" t="s">
        <v>102</v>
      </c>
      <c r="U116" s="5" t="s">
        <v>83</v>
      </c>
      <c r="W116" t="s">
        <v>176</v>
      </c>
      <c r="X116" s="5" t="s">
        <v>83</v>
      </c>
      <c r="Z116" t="s">
        <v>0</v>
      </c>
      <c r="AA116" t="s">
        <v>7</v>
      </c>
      <c r="AB116" t="s">
        <v>3</v>
      </c>
      <c r="AC116" s="5" t="s">
        <v>83</v>
      </c>
      <c r="AE116" t="s">
        <v>99</v>
      </c>
      <c r="AF116" s="5" t="s">
        <v>83</v>
      </c>
      <c r="AH116" t="s">
        <v>98</v>
      </c>
      <c r="AI116" s="5" t="s">
        <v>83</v>
      </c>
      <c r="AK116" t="s">
        <v>97</v>
      </c>
      <c r="AL116" s="5" t="s">
        <v>81</v>
      </c>
      <c r="AN116" t="s">
        <v>96</v>
      </c>
      <c r="AO116" s="5" t="s">
        <v>83</v>
      </c>
      <c r="AQ116" t="s">
        <v>95</v>
      </c>
      <c r="AR116" s="5" t="s">
        <v>92</v>
      </c>
      <c r="AT116" t="s">
        <v>94</v>
      </c>
      <c r="AU116" s="5" t="s">
        <v>92</v>
      </c>
      <c r="AW116" t="s">
        <v>93</v>
      </c>
      <c r="AX116" s="5" t="s">
        <v>92</v>
      </c>
      <c r="AZ116" t="s">
        <v>87</v>
      </c>
      <c r="BA116" s="5" t="s">
        <v>83</v>
      </c>
      <c r="BC116" t="s">
        <v>8</v>
      </c>
      <c r="BD116" t="s">
        <v>9</v>
      </c>
      <c r="BE116" t="s">
        <v>10</v>
      </c>
      <c r="BF116" t="s">
        <v>11</v>
      </c>
      <c r="BG116" s="5" t="s">
        <v>83</v>
      </c>
      <c r="BI116" t="s">
        <v>84</v>
      </c>
      <c r="BJ116" s="5" t="s">
        <v>83</v>
      </c>
      <c r="BL116" t="s">
        <v>1</v>
      </c>
      <c r="BM116" t="s">
        <v>12</v>
      </c>
      <c r="BN116" s="5" t="s">
        <v>75</v>
      </c>
      <c r="BO116" t="s">
        <v>4</v>
      </c>
      <c r="BP116" s="5" t="s">
        <v>70</v>
      </c>
      <c r="BQ116" t="s">
        <v>177</v>
      </c>
      <c r="BR116" t="s">
        <v>154</v>
      </c>
      <c r="BS116" s="5" t="s">
        <v>155</v>
      </c>
      <c r="BT116" t="s">
        <v>178</v>
      </c>
      <c r="BU116" s="5" t="s">
        <v>159</v>
      </c>
      <c r="BV116" t="s">
        <v>179</v>
      </c>
      <c r="BW116" s="5" t="s">
        <v>161</v>
      </c>
      <c r="BX116" t="s">
        <v>180</v>
      </c>
      <c r="BY116" s="5" t="s">
        <v>161</v>
      </c>
      <c r="BZ116" t="s">
        <v>181</v>
      </c>
      <c r="CA116" s="5" t="s">
        <v>161</v>
      </c>
      <c r="CC116" t="s">
        <v>2</v>
      </c>
      <c r="CD116" t="s">
        <v>13</v>
      </c>
      <c r="CE116" s="5" t="s">
        <v>60</v>
      </c>
      <c r="CG116" t="s">
        <v>56</v>
      </c>
      <c r="CH116" s="5" t="s">
        <v>55</v>
      </c>
    </row>
    <row r="117" spans="1:86" x14ac:dyDescent="0.3">
      <c r="A117" t="s">
        <v>162</v>
      </c>
      <c r="B117" s="5" t="s">
        <v>163</v>
      </c>
      <c r="C117" t="s">
        <v>165</v>
      </c>
      <c r="D117" s="5" t="s">
        <v>168</v>
      </c>
      <c r="E117" t="s">
        <v>171</v>
      </c>
      <c r="F117" s="5" t="s">
        <v>134</v>
      </c>
      <c r="G117" t="s">
        <v>172</v>
      </c>
      <c r="H117" s="5" t="s">
        <v>173</v>
      </c>
      <c r="I117" t="s">
        <v>5</v>
      </c>
      <c r="J117" t="s">
        <v>6</v>
      </c>
      <c r="K117" t="s">
        <v>175</v>
      </c>
      <c r="L117" s="5" t="s">
        <v>83</v>
      </c>
      <c r="N117" t="s">
        <v>104</v>
      </c>
      <c r="O117" s="5" t="s">
        <v>83</v>
      </c>
      <c r="Q117" t="s">
        <v>103</v>
      </c>
      <c r="R117" s="5" t="s">
        <v>83</v>
      </c>
      <c r="T117" t="s">
        <v>102</v>
      </c>
      <c r="U117" s="5" t="s">
        <v>83</v>
      </c>
      <c r="W117" t="s">
        <v>176</v>
      </c>
      <c r="X117" s="5" t="s">
        <v>83</v>
      </c>
      <c r="Z117" t="s">
        <v>0</v>
      </c>
      <c r="AA117" t="s">
        <v>7</v>
      </c>
      <c r="AB117" t="s">
        <v>3</v>
      </c>
      <c r="AC117" s="5" t="s">
        <v>83</v>
      </c>
      <c r="AE117" t="s">
        <v>99</v>
      </c>
      <c r="AF117" s="5" t="s">
        <v>83</v>
      </c>
      <c r="AH117" t="s">
        <v>98</v>
      </c>
      <c r="AI117" s="5" t="s">
        <v>83</v>
      </c>
      <c r="AK117" t="s">
        <v>97</v>
      </c>
      <c r="AL117" s="5" t="s">
        <v>82</v>
      </c>
      <c r="AN117" t="s">
        <v>96</v>
      </c>
      <c r="AO117" s="5" t="s">
        <v>83</v>
      </c>
      <c r="AQ117" t="s">
        <v>95</v>
      </c>
      <c r="AR117" s="5" t="s">
        <v>92</v>
      </c>
      <c r="AT117" t="s">
        <v>94</v>
      </c>
      <c r="AU117" s="5" t="s">
        <v>92</v>
      </c>
      <c r="AW117" t="s">
        <v>93</v>
      </c>
      <c r="AX117" s="5" t="s">
        <v>92</v>
      </c>
      <c r="AZ117" t="s">
        <v>87</v>
      </c>
      <c r="BA117" s="5" t="s">
        <v>83</v>
      </c>
      <c r="BC117" t="s">
        <v>8</v>
      </c>
      <c r="BD117" t="s">
        <v>9</v>
      </c>
      <c r="BE117" t="s">
        <v>10</v>
      </c>
      <c r="BF117" t="s">
        <v>11</v>
      </c>
      <c r="BG117" s="5" t="s">
        <v>83</v>
      </c>
      <c r="BI117" t="s">
        <v>84</v>
      </c>
      <c r="BJ117" s="5" t="s">
        <v>83</v>
      </c>
      <c r="BL117" t="s">
        <v>1</v>
      </c>
      <c r="BM117" t="s">
        <v>12</v>
      </c>
      <c r="BN117" s="5" t="s">
        <v>75</v>
      </c>
      <c r="BO117" t="s">
        <v>4</v>
      </c>
      <c r="BP117" s="5" t="s">
        <v>73</v>
      </c>
      <c r="BQ117" t="s">
        <v>177</v>
      </c>
      <c r="BR117" t="s">
        <v>154</v>
      </c>
      <c r="BS117" s="5" t="s">
        <v>155</v>
      </c>
      <c r="BT117" t="s">
        <v>178</v>
      </c>
      <c r="BU117" s="5" t="s">
        <v>159</v>
      </c>
      <c r="BV117" t="s">
        <v>179</v>
      </c>
      <c r="BW117" s="5" t="s">
        <v>161</v>
      </c>
      <c r="BX117" t="s">
        <v>180</v>
      </c>
      <c r="BY117" s="5" t="s">
        <v>161</v>
      </c>
      <c r="BZ117" t="s">
        <v>181</v>
      </c>
      <c r="CA117" s="5" t="s">
        <v>161</v>
      </c>
      <c r="CC117" t="s">
        <v>2</v>
      </c>
      <c r="CD117" t="s">
        <v>13</v>
      </c>
      <c r="CE117" s="5" t="s">
        <v>60</v>
      </c>
      <c r="CG117" t="s">
        <v>56</v>
      </c>
      <c r="CH117" s="5" t="s">
        <v>55</v>
      </c>
    </row>
    <row r="118" spans="1:86" x14ac:dyDescent="0.3">
      <c r="A118" t="s">
        <v>162</v>
      </c>
      <c r="B118" s="5" t="s">
        <v>163</v>
      </c>
      <c r="C118" t="s">
        <v>165</v>
      </c>
      <c r="D118" s="5" t="s">
        <v>168</v>
      </c>
      <c r="E118" t="s">
        <v>171</v>
      </c>
      <c r="F118" s="5" t="s">
        <v>134</v>
      </c>
      <c r="G118" t="s">
        <v>172</v>
      </c>
      <c r="H118" s="5" t="s">
        <v>173</v>
      </c>
      <c r="I118" t="s">
        <v>5</v>
      </c>
      <c r="J118" t="s">
        <v>6</v>
      </c>
      <c r="K118" t="s">
        <v>175</v>
      </c>
      <c r="L118" s="5" t="s">
        <v>83</v>
      </c>
      <c r="N118" t="s">
        <v>104</v>
      </c>
      <c r="O118" s="5" t="s">
        <v>83</v>
      </c>
      <c r="Q118" t="s">
        <v>103</v>
      </c>
      <c r="R118" s="5" t="s">
        <v>83</v>
      </c>
      <c r="T118" t="s">
        <v>102</v>
      </c>
      <c r="U118" s="5" t="s">
        <v>83</v>
      </c>
      <c r="W118" t="s">
        <v>176</v>
      </c>
      <c r="X118" s="5" t="s">
        <v>83</v>
      </c>
      <c r="Z118" t="s">
        <v>0</v>
      </c>
      <c r="AA118" t="s">
        <v>7</v>
      </c>
      <c r="AB118" t="s">
        <v>3</v>
      </c>
      <c r="AC118" s="5" t="s">
        <v>83</v>
      </c>
      <c r="AE118" t="s">
        <v>99</v>
      </c>
      <c r="AF118" s="5" t="s">
        <v>83</v>
      </c>
      <c r="AH118" t="s">
        <v>98</v>
      </c>
      <c r="AI118" s="5" t="s">
        <v>83</v>
      </c>
      <c r="AK118" t="s">
        <v>97</v>
      </c>
      <c r="AL118" s="5" t="s">
        <v>83</v>
      </c>
      <c r="AN118" t="s">
        <v>96</v>
      </c>
      <c r="AO118" s="5" t="s">
        <v>83</v>
      </c>
      <c r="AQ118" t="s">
        <v>95</v>
      </c>
      <c r="AR118" s="5" t="s">
        <v>92</v>
      </c>
      <c r="AT118" t="s">
        <v>94</v>
      </c>
      <c r="AU118" s="5" t="s">
        <v>92</v>
      </c>
      <c r="AW118" t="s">
        <v>93</v>
      </c>
      <c r="AX118" s="5" t="s">
        <v>92</v>
      </c>
      <c r="AZ118" t="s">
        <v>87</v>
      </c>
      <c r="BA118" s="5" t="s">
        <v>83</v>
      </c>
      <c r="BC118" t="s">
        <v>8</v>
      </c>
      <c r="BD118" t="s">
        <v>9</v>
      </c>
      <c r="BE118" t="s">
        <v>10</v>
      </c>
      <c r="BF118" t="s">
        <v>11</v>
      </c>
      <c r="BG118" s="5" t="s">
        <v>83</v>
      </c>
      <c r="BI118" t="s">
        <v>84</v>
      </c>
      <c r="BJ118" s="5" t="s">
        <v>83</v>
      </c>
      <c r="BL118" t="s">
        <v>1</v>
      </c>
      <c r="BM118" t="s">
        <v>12</v>
      </c>
      <c r="BN118" s="5" t="s">
        <v>75</v>
      </c>
      <c r="BO118" t="s">
        <v>4</v>
      </c>
      <c r="BP118" s="5" t="s">
        <v>70</v>
      </c>
      <c r="BQ118" t="s">
        <v>177</v>
      </c>
      <c r="BR118" t="s">
        <v>154</v>
      </c>
      <c r="BS118" s="5" t="s">
        <v>155</v>
      </c>
      <c r="BT118" t="s">
        <v>178</v>
      </c>
      <c r="BU118" s="5" t="s">
        <v>159</v>
      </c>
      <c r="BV118" t="s">
        <v>179</v>
      </c>
      <c r="BW118" s="5" t="s">
        <v>161</v>
      </c>
      <c r="BX118" t="s">
        <v>180</v>
      </c>
      <c r="BY118" s="5" t="s">
        <v>161</v>
      </c>
      <c r="BZ118" t="s">
        <v>181</v>
      </c>
      <c r="CA118" s="5" t="s">
        <v>161</v>
      </c>
      <c r="CC118" t="s">
        <v>2</v>
      </c>
      <c r="CD118" t="s">
        <v>13</v>
      </c>
      <c r="CE118" s="5" t="s">
        <v>60</v>
      </c>
      <c r="CG118" t="s">
        <v>56</v>
      </c>
      <c r="CH118" s="5" t="s">
        <v>55</v>
      </c>
    </row>
    <row r="119" spans="1:86" x14ac:dyDescent="0.3">
      <c r="A119" t="s">
        <v>162</v>
      </c>
      <c r="B119" s="5" t="s">
        <v>164</v>
      </c>
      <c r="C119" t="s">
        <v>165</v>
      </c>
      <c r="D119" s="5" t="s">
        <v>168</v>
      </c>
      <c r="E119" t="s">
        <v>171</v>
      </c>
      <c r="F119" s="5" t="s">
        <v>134</v>
      </c>
      <c r="G119" t="s">
        <v>172</v>
      </c>
      <c r="H119" s="5" t="s">
        <v>173</v>
      </c>
      <c r="I119" t="s">
        <v>5</v>
      </c>
      <c r="J119" t="s">
        <v>6</v>
      </c>
      <c r="K119" t="s">
        <v>175</v>
      </c>
      <c r="L119" s="5" t="s">
        <v>83</v>
      </c>
      <c r="N119" t="s">
        <v>104</v>
      </c>
      <c r="O119" s="5" t="s">
        <v>83</v>
      </c>
      <c r="Q119" t="s">
        <v>103</v>
      </c>
      <c r="R119" s="5" t="s">
        <v>82</v>
      </c>
      <c r="T119" t="s">
        <v>102</v>
      </c>
      <c r="U119" s="5" t="s">
        <v>83</v>
      </c>
      <c r="W119" t="s">
        <v>176</v>
      </c>
      <c r="X119" s="5" t="s">
        <v>83</v>
      </c>
      <c r="Z119" t="s">
        <v>0</v>
      </c>
      <c r="AA119" t="s">
        <v>7</v>
      </c>
      <c r="AB119" t="s">
        <v>3</v>
      </c>
      <c r="AC119" s="5" t="s">
        <v>83</v>
      </c>
      <c r="AE119" t="s">
        <v>99</v>
      </c>
      <c r="AF119" s="5" t="s">
        <v>83</v>
      </c>
      <c r="AH119" t="s">
        <v>98</v>
      </c>
      <c r="AI119" s="5" t="s">
        <v>82</v>
      </c>
      <c r="AK119" t="s">
        <v>97</v>
      </c>
      <c r="AL119" s="5" t="s">
        <v>82</v>
      </c>
      <c r="AN119" t="s">
        <v>96</v>
      </c>
      <c r="AO119" s="5" t="s">
        <v>82</v>
      </c>
      <c r="AQ119" t="s">
        <v>95</v>
      </c>
      <c r="AR119" s="5" t="s">
        <v>91</v>
      </c>
      <c r="AT119" t="s">
        <v>94</v>
      </c>
      <c r="AU119" s="5" t="s">
        <v>91</v>
      </c>
      <c r="AW119" t="s">
        <v>93</v>
      </c>
      <c r="AX119" s="5" t="s">
        <v>92</v>
      </c>
      <c r="AZ119" t="s">
        <v>87</v>
      </c>
      <c r="BA119" s="5" t="s">
        <v>82</v>
      </c>
      <c r="BC119" t="s">
        <v>8</v>
      </c>
      <c r="BD119" t="s">
        <v>9</v>
      </c>
      <c r="BE119" t="s">
        <v>10</v>
      </c>
      <c r="BF119" t="s">
        <v>11</v>
      </c>
      <c r="BG119" s="5" t="s">
        <v>83</v>
      </c>
      <c r="BI119" t="s">
        <v>84</v>
      </c>
      <c r="BJ119" s="5" t="s">
        <v>83</v>
      </c>
      <c r="BL119" t="s">
        <v>1</v>
      </c>
      <c r="BM119" t="s">
        <v>12</v>
      </c>
      <c r="BN119" s="5" t="s">
        <v>75</v>
      </c>
      <c r="BO119" t="s">
        <v>4</v>
      </c>
      <c r="BP119" s="5" t="s">
        <v>72</v>
      </c>
      <c r="BQ119" t="s">
        <v>177</v>
      </c>
      <c r="BR119" t="s">
        <v>154</v>
      </c>
      <c r="BS119" s="5" t="s">
        <v>155</v>
      </c>
      <c r="BT119" t="s">
        <v>178</v>
      </c>
      <c r="BU119" s="5" t="s">
        <v>159</v>
      </c>
      <c r="BV119" t="s">
        <v>179</v>
      </c>
      <c r="BW119" s="5" t="s">
        <v>161</v>
      </c>
      <c r="BX119" t="s">
        <v>180</v>
      </c>
      <c r="BY119" s="5" t="s">
        <v>161</v>
      </c>
      <c r="BZ119" t="s">
        <v>181</v>
      </c>
      <c r="CA119" s="5" t="s">
        <v>161</v>
      </c>
      <c r="CC119" t="s">
        <v>2</v>
      </c>
      <c r="CD119" t="s">
        <v>13</v>
      </c>
      <c r="CE119" s="5" t="s">
        <v>59</v>
      </c>
      <c r="CG119" t="s">
        <v>56</v>
      </c>
      <c r="CH119" s="5" t="s">
        <v>55</v>
      </c>
    </row>
    <row r="120" spans="1:86" x14ac:dyDescent="0.3">
      <c r="A120" t="s">
        <v>162</v>
      </c>
      <c r="B120" s="5" t="s">
        <v>163</v>
      </c>
      <c r="C120" t="s">
        <v>165</v>
      </c>
      <c r="D120" s="5" t="s">
        <v>170</v>
      </c>
      <c r="E120" t="s">
        <v>171</v>
      </c>
      <c r="F120" s="5" t="s">
        <v>134</v>
      </c>
      <c r="G120" t="s">
        <v>172</v>
      </c>
      <c r="H120" s="5" t="s">
        <v>173</v>
      </c>
      <c r="I120" t="s">
        <v>5</v>
      </c>
      <c r="J120" t="s">
        <v>6</v>
      </c>
      <c r="K120" t="s">
        <v>175</v>
      </c>
      <c r="L120" s="5" t="s">
        <v>83</v>
      </c>
      <c r="N120" t="s">
        <v>104</v>
      </c>
      <c r="O120" s="5" t="s">
        <v>82</v>
      </c>
      <c r="Q120" t="s">
        <v>103</v>
      </c>
      <c r="R120" s="5" t="s">
        <v>83</v>
      </c>
      <c r="T120" t="s">
        <v>102</v>
      </c>
      <c r="U120" s="5" t="s">
        <v>83</v>
      </c>
      <c r="W120" t="s">
        <v>176</v>
      </c>
      <c r="X120" s="5" t="s">
        <v>83</v>
      </c>
      <c r="Z120" t="s">
        <v>0</v>
      </c>
      <c r="AA120" t="s">
        <v>7</v>
      </c>
      <c r="AB120" t="s">
        <v>3</v>
      </c>
      <c r="AC120" s="5" t="s">
        <v>83</v>
      </c>
      <c r="AE120" t="s">
        <v>99</v>
      </c>
      <c r="AF120" s="5" t="s">
        <v>82</v>
      </c>
      <c r="AH120" t="s">
        <v>98</v>
      </c>
      <c r="AI120" s="5" t="s">
        <v>82</v>
      </c>
      <c r="AK120" t="s">
        <v>97</v>
      </c>
      <c r="AL120" s="5" t="s">
        <v>83</v>
      </c>
      <c r="AN120" t="s">
        <v>96</v>
      </c>
      <c r="AO120" s="5" t="s">
        <v>83</v>
      </c>
      <c r="AQ120" t="s">
        <v>95</v>
      </c>
      <c r="AR120" s="5" t="s">
        <v>92</v>
      </c>
      <c r="AT120" t="s">
        <v>94</v>
      </c>
      <c r="AU120" s="5" t="s">
        <v>92</v>
      </c>
      <c r="AW120" t="s">
        <v>93</v>
      </c>
      <c r="AX120" s="5" t="s">
        <v>92</v>
      </c>
      <c r="AZ120" t="s">
        <v>87</v>
      </c>
      <c r="BA120" s="5" t="s">
        <v>83</v>
      </c>
      <c r="BC120" t="s">
        <v>8</v>
      </c>
      <c r="BD120" t="s">
        <v>9</v>
      </c>
      <c r="BE120" t="s">
        <v>10</v>
      </c>
      <c r="BF120" t="s">
        <v>11</v>
      </c>
      <c r="BG120" s="5" t="s">
        <v>82</v>
      </c>
      <c r="BI120" t="s">
        <v>84</v>
      </c>
      <c r="BJ120" s="5" t="s">
        <v>83</v>
      </c>
      <c r="BL120" t="s">
        <v>1</v>
      </c>
      <c r="BM120" t="s">
        <v>12</v>
      </c>
      <c r="BN120" s="5" t="s">
        <v>75</v>
      </c>
      <c r="BO120" t="s">
        <v>4</v>
      </c>
      <c r="BP120" s="5" t="s">
        <v>70</v>
      </c>
      <c r="BQ120" t="s">
        <v>177</v>
      </c>
      <c r="BR120" t="s">
        <v>154</v>
      </c>
      <c r="BS120" s="5" t="s">
        <v>155</v>
      </c>
      <c r="BT120" t="s">
        <v>178</v>
      </c>
      <c r="BU120" s="5" t="s">
        <v>159</v>
      </c>
      <c r="BV120" t="s">
        <v>179</v>
      </c>
      <c r="BW120" s="5" t="s">
        <v>161</v>
      </c>
      <c r="BX120" t="s">
        <v>180</v>
      </c>
      <c r="BY120" s="5" t="s">
        <v>161</v>
      </c>
      <c r="BZ120" t="s">
        <v>181</v>
      </c>
      <c r="CA120" s="5" t="s">
        <v>161</v>
      </c>
      <c r="CC120" t="s">
        <v>2</v>
      </c>
      <c r="CD120" t="s">
        <v>13</v>
      </c>
      <c r="CE120" s="5" t="s">
        <v>60</v>
      </c>
      <c r="CG120" t="s">
        <v>56</v>
      </c>
      <c r="CH120" s="5" t="s">
        <v>55</v>
      </c>
    </row>
    <row r="121" spans="1:86" x14ac:dyDescent="0.3">
      <c r="A121" t="s">
        <v>162</v>
      </c>
      <c r="B121" s="5" t="s">
        <v>163</v>
      </c>
      <c r="C121" t="s">
        <v>165</v>
      </c>
      <c r="D121" s="5" t="s">
        <v>167</v>
      </c>
      <c r="E121" t="s">
        <v>171</v>
      </c>
      <c r="F121" s="5" t="s">
        <v>134</v>
      </c>
      <c r="G121" t="s">
        <v>172</v>
      </c>
      <c r="H121" s="5" t="s">
        <v>173</v>
      </c>
      <c r="I121" t="s">
        <v>5</v>
      </c>
      <c r="J121" t="s">
        <v>6</v>
      </c>
      <c r="K121" t="s">
        <v>175</v>
      </c>
      <c r="L121" s="5" t="s">
        <v>83</v>
      </c>
      <c r="N121" t="s">
        <v>104</v>
      </c>
      <c r="O121" s="5" t="s">
        <v>82</v>
      </c>
      <c r="Q121" t="s">
        <v>103</v>
      </c>
      <c r="R121" s="5" t="s">
        <v>82</v>
      </c>
      <c r="T121" t="s">
        <v>102</v>
      </c>
      <c r="U121" s="5" t="s">
        <v>83</v>
      </c>
      <c r="W121" t="s">
        <v>176</v>
      </c>
      <c r="X121" s="5" t="s">
        <v>83</v>
      </c>
      <c r="Z121" t="s">
        <v>0</v>
      </c>
      <c r="AA121" t="s">
        <v>7</v>
      </c>
      <c r="AB121" t="s">
        <v>3</v>
      </c>
      <c r="AC121" s="5" t="s">
        <v>83</v>
      </c>
      <c r="AE121" t="s">
        <v>99</v>
      </c>
      <c r="AF121" s="5" t="s">
        <v>83</v>
      </c>
      <c r="AH121" t="s">
        <v>98</v>
      </c>
      <c r="AI121" s="5" t="s">
        <v>82</v>
      </c>
      <c r="AK121" t="s">
        <v>97</v>
      </c>
      <c r="AL121" s="5" t="s">
        <v>82</v>
      </c>
      <c r="AN121" t="s">
        <v>96</v>
      </c>
      <c r="AO121" s="5" t="s">
        <v>82</v>
      </c>
      <c r="AQ121" t="s">
        <v>95</v>
      </c>
      <c r="AR121" s="5" t="s">
        <v>91</v>
      </c>
      <c r="AT121" t="s">
        <v>94</v>
      </c>
      <c r="AU121" s="5" t="s">
        <v>91</v>
      </c>
      <c r="AW121" t="s">
        <v>93</v>
      </c>
      <c r="AX121" s="5" t="s">
        <v>92</v>
      </c>
      <c r="AZ121" t="s">
        <v>87</v>
      </c>
      <c r="BA121" s="5" t="s">
        <v>83</v>
      </c>
      <c r="BC121" t="s">
        <v>8</v>
      </c>
      <c r="BD121" t="s">
        <v>9</v>
      </c>
      <c r="BE121" t="s">
        <v>10</v>
      </c>
      <c r="BF121" t="s">
        <v>11</v>
      </c>
      <c r="BG121" s="5" t="s">
        <v>83</v>
      </c>
      <c r="BI121" t="s">
        <v>84</v>
      </c>
      <c r="BJ121" s="5" t="s">
        <v>83</v>
      </c>
      <c r="BL121" t="s">
        <v>1</v>
      </c>
      <c r="BM121" t="s">
        <v>12</v>
      </c>
      <c r="BN121" s="5" t="s">
        <v>77</v>
      </c>
      <c r="BO121" t="s">
        <v>4</v>
      </c>
      <c r="BP121" s="5" t="s">
        <v>72</v>
      </c>
      <c r="BQ121" t="s">
        <v>177</v>
      </c>
      <c r="BR121" t="s">
        <v>154</v>
      </c>
      <c r="BS121" s="5" t="s">
        <v>155</v>
      </c>
      <c r="BT121" t="s">
        <v>178</v>
      </c>
      <c r="BU121" s="5" t="s">
        <v>159</v>
      </c>
      <c r="BV121" t="s">
        <v>179</v>
      </c>
      <c r="BW121" s="5" t="s">
        <v>161</v>
      </c>
      <c r="BX121" t="s">
        <v>180</v>
      </c>
      <c r="BY121" s="5" t="s">
        <v>161</v>
      </c>
      <c r="BZ121" t="s">
        <v>181</v>
      </c>
      <c r="CA121" s="5" t="s">
        <v>161</v>
      </c>
      <c r="CC121" t="s">
        <v>2</v>
      </c>
      <c r="CD121" t="s">
        <v>13</v>
      </c>
      <c r="CE121" s="5" t="s">
        <v>60</v>
      </c>
      <c r="CG121" t="s">
        <v>56</v>
      </c>
      <c r="CH121" s="5" t="s">
        <v>55</v>
      </c>
    </row>
    <row r="122" spans="1:86" x14ac:dyDescent="0.3">
      <c r="A122" t="s">
        <v>162</v>
      </c>
      <c r="B122" s="5" t="s">
        <v>163</v>
      </c>
      <c r="C122" t="s">
        <v>165</v>
      </c>
      <c r="D122" s="5" t="s">
        <v>167</v>
      </c>
      <c r="E122" t="s">
        <v>171</v>
      </c>
      <c r="F122" s="5" t="s">
        <v>134</v>
      </c>
      <c r="G122" t="s">
        <v>172</v>
      </c>
      <c r="H122" s="5" t="s">
        <v>173</v>
      </c>
      <c r="I122" t="s">
        <v>5</v>
      </c>
      <c r="J122" t="s">
        <v>6</v>
      </c>
      <c r="K122" t="s">
        <v>175</v>
      </c>
      <c r="L122" s="5" t="s">
        <v>83</v>
      </c>
      <c r="N122" t="s">
        <v>104</v>
      </c>
      <c r="O122" s="5" t="s">
        <v>83</v>
      </c>
      <c r="Q122" t="s">
        <v>103</v>
      </c>
      <c r="R122" s="5" t="s">
        <v>83</v>
      </c>
      <c r="T122" t="s">
        <v>102</v>
      </c>
      <c r="U122" s="5" t="s">
        <v>83</v>
      </c>
      <c r="W122" t="s">
        <v>176</v>
      </c>
      <c r="X122" s="5" t="s">
        <v>83</v>
      </c>
      <c r="Z122" t="s">
        <v>0</v>
      </c>
      <c r="AA122" t="s">
        <v>7</v>
      </c>
      <c r="AB122" t="s">
        <v>3</v>
      </c>
      <c r="AC122" s="5" t="s">
        <v>83</v>
      </c>
      <c r="AE122" t="s">
        <v>99</v>
      </c>
      <c r="AF122" s="5" t="s">
        <v>83</v>
      </c>
      <c r="AH122" t="s">
        <v>98</v>
      </c>
      <c r="AI122" s="5" t="s">
        <v>83</v>
      </c>
      <c r="AK122" t="s">
        <v>97</v>
      </c>
      <c r="AL122" s="5" t="s">
        <v>83</v>
      </c>
      <c r="AN122" t="s">
        <v>96</v>
      </c>
      <c r="AO122" s="5" t="s">
        <v>83</v>
      </c>
      <c r="AQ122" t="s">
        <v>95</v>
      </c>
      <c r="AR122" s="5" t="s">
        <v>92</v>
      </c>
      <c r="AT122" t="s">
        <v>94</v>
      </c>
      <c r="AU122" s="5" t="s">
        <v>92</v>
      </c>
      <c r="AW122" t="s">
        <v>93</v>
      </c>
      <c r="AX122" s="5" t="s">
        <v>92</v>
      </c>
      <c r="AZ122" t="s">
        <v>87</v>
      </c>
      <c r="BA122" s="5" t="s">
        <v>83</v>
      </c>
      <c r="BC122" t="s">
        <v>8</v>
      </c>
      <c r="BD122" t="s">
        <v>9</v>
      </c>
      <c r="BE122" t="s">
        <v>10</v>
      </c>
      <c r="BF122" t="s">
        <v>11</v>
      </c>
      <c r="BG122" s="5" t="s">
        <v>83</v>
      </c>
      <c r="BI122" t="s">
        <v>84</v>
      </c>
      <c r="BJ122" s="5" t="s">
        <v>83</v>
      </c>
      <c r="BL122" t="s">
        <v>1</v>
      </c>
      <c r="BM122" t="s">
        <v>12</v>
      </c>
      <c r="BN122" s="5" t="s">
        <v>75</v>
      </c>
      <c r="BO122" t="s">
        <v>4</v>
      </c>
      <c r="BP122" s="5" t="s">
        <v>70</v>
      </c>
      <c r="BQ122" t="s">
        <v>177</v>
      </c>
      <c r="BR122" t="s">
        <v>154</v>
      </c>
      <c r="BS122" s="5" t="s">
        <v>155</v>
      </c>
      <c r="BT122" t="s">
        <v>178</v>
      </c>
      <c r="BU122" s="5" t="s">
        <v>159</v>
      </c>
      <c r="BV122" t="s">
        <v>179</v>
      </c>
      <c r="BW122" s="5" t="s">
        <v>161</v>
      </c>
      <c r="BX122" t="s">
        <v>180</v>
      </c>
      <c r="BY122" s="5" t="s">
        <v>161</v>
      </c>
      <c r="BZ122" t="s">
        <v>181</v>
      </c>
      <c r="CA122" s="5" t="s">
        <v>161</v>
      </c>
      <c r="CC122" t="s">
        <v>2</v>
      </c>
      <c r="CD122" t="s">
        <v>13</v>
      </c>
      <c r="CE122" s="5" t="s">
        <v>60</v>
      </c>
      <c r="CG122" t="s">
        <v>56</v>
      </c>
      <c r="CH122" s="5" t="s">
        <v>55</v>
      </c>
    </row>
    <row r="123" spans="1:86" x14ac:dyDescent="0.3">
      <c r="A123" t="s">
        <v>162</v>
      </c>
      <c r="B123" s="5" t="s">
        <v>163</v>
      </c>
      <c r="C123" t="s">
        <v>165</v>
      </c>
      <c r="D123" s="5" t="s">
        <v>168</v>
      </c>
      <c r="E123" t="s">
        <v>171</v>
      </c>
      <c r="F123" s="5" t="s">
        <v>134</v>
      </c>
      <c r="G123" t="s">
        <v>172</v>
      </c>
      <c r="H123" s="5" t="s">
        <v>173</v>
      </c>
      <c r="I123" t="s">
        <v>5</v>
      </c>
      <c r="J123" t="s">
        <v>6</v>
      </c>
      <c r="K123" t="s">
        <v>175</v>
      </c>
      <c r="L123" s="5" t="s">
        <v>82</v>
      </c>
      <c r="N123" t="s">
        <v>104</v>
      </c>
      <c r="O123" s="5" t="s">
        <v>83</v>
      </c>
      <c r="Q123" t="s">
        <v>103</v>
      </c>
      <c r="R123" s="5" t="s">
        <v>82</v>
      </c>
      <c r="T123" t="s">
        <v>102</v>
      </c>
      <c r="U123" s="5" t="s">
        <v>81</v>
      </c>
      <c r="V123" t="s">
        <v>47</v>
      </c>
      <c r="W123" t="s">
        <v>176</v>
      </c>
      <c r="X123" s="5" t="s">
        <v>82</v>
      </c>
      <c r="Z123" t="s">
        <v>0</v>
      </c>
      <c r="AA123" t="s">
        <v>7</v>
      </c>
      <c r="AB123" t="s">
        <v>3</v>
      </c>
      <c r="AC123" s="5" t="s">
        <v>82</v>
      </c>
      <c r="AE123" t="s">
        <v>99</v>
      </c>
      <c r="AF123" s="5" t="s">
        <v>81</v>
      </c>
      <c r="AG123" t="s">
        <v>48</v>
      </c>
      <c r="AH123" t="s">
        <v>98</v>
      </c>
      <c r="AI123" s="5" t="s">
        <v>51</v>
      </c>
      <c r="AJ123" t="s">
        <v>49</v>
      </c>
      <c r="AK123" t="s">
        <v>97</v>
      </c>
      <c r="AL123" s="5" t="s">
        <v>82</v>
      </c>
      <c r="AN123" t="s">
        <v>96</v>
      </c>
      <c r="AO123" s="5" t="s">
        <v>82</v>
      </c>
      <c r="AQ123" t="s">
        <v>95</v>
      </c>
      <c r="AR123" s="5" t="s">
        <v>88</v>
      </c>
      <c r="AT123" t="s">
        <v>94</v>
      </c>
      <c r="AU123" s="5" t="s">
        <v>88</v>
      </c>
      <c r="AW123" t="s">
        <v>93</v>
      </c>
      <c r="AX123" s="5" t="s">
        <v>91</v>
      </c>
      <c r="AY123" t="s">
        <v>50</v>
      </c>
      <c r="AZ123" t="s">
        <v>87</v>
      </c>
      <c r="BA123" s="5" t="s">
        <v>88</v>
      </c>
      <c r="BC123" t="s">
        <v>8</v>
      </c>
      <c r="BD123" t="s">
        <v>9</v>
      </c>
      <c r="BE123" t="s">
        <v>10</v>
      </c>
      <c r="BF123" t="s">
        <v>11</v>
      </c>
      <c r="BG123" s="5" t="s">
        <v>82</v>
      </c>
      <c r="BI123" t="s">
        <v>84</v>
      </c>
      <c r="BJ123" s="5" t="s">
        <v>82</v>
      </c>
      <c r="BL123" t="s">
        <v>1</v>
      </c>
      <c r="BM123" t="s">
        <v>12</v>
      </c>
      <c r="BN123" s="5" t="s">
        <v>78</v>
      </c>
      <c r="BO123" t="s">
        <v>4</v>
      </c>
      <c r="BP123" s="5" t="s">
        <v>72</v>
      </c>
      <c r="BQ123" t="s">
        <v>177</v>
      </c>
      <c r="BR123" t="s">
        <v>154</v>
      </c>
      <c r="BS123" s="5" t="s">
        <v>156</v>
      </c>
      <c r="BT123" t="s">
        <v>178</v>
      </c>
      <c r="BU123" s="5" t="s">
        <v>158</v>
      </c>
      <c r="BV123" t="s">
        <v>179</v>
      </c>
      <c r="BW123" s="5" t="s">
        <v>161</v>
      </c>
      <c r="BX123" t="s">
        <v>180</v>
      </c>
      <c r="BY123" s="5" t="s">
        <v>158</v>
      </c>
      <c r="BZ123" t="s">
        <v>181</v>
      </c>
      <c r="CA123" s="5" t="s">
        <v>51</v>
      </c>
      <c r="CC123" t="s">
        <v>2</v>
      </c>
      <c r="CD123" t="s">
        <v>13</v>
      </c>
      <c r="CE123" s="5" t="s">
        <v>59</v>
      </c>
      <c r="CG123" t="s">
        <v>56</v>
      </c>
      <c r="CH123" s="5" t="s">
        <v>54</v>
      </c>
    </row>
    <row r="124" spans="1:86" x14ac:dyDescent="0.3">
      <c r="A124" t="s">
        <v>162</v>
      </c>
      <c r="B124" s="5" t="s">
        <v>163</v>
      </c>
      <c r="C124" t="s">
        <v>165</v>
      </c>
      <c r="D124" s="5" t="s">
        <v>168</v>
      </c>
      <c r="E124" t="s">
        <v>171</v>
      </c>
      <c r="F124" s="5" t="s">
        <v>134</v>
      </c>
      <c r="G124" t="s">
        <v>172</v>
      </c>
      <c r="H124" s="5" t="s">
        <v>173</v>
      </c>
      <c r="I124" t="s">
        <v>5</v>
      </c>
      <c r="J124" t="s">
        <v>6</v>
      </c>
      <c r="K124" t="s">
        <v>175</v>
      </c>
      <c r="L124" s="5" t="s">
        <v>83</v>
      </c>
      <c r="N124" t="s">
        <v>104</v>
      </c>
      <c r="O124" s="5" t="s">
        <v>83</v>
      </c>
      <c r="Q124" t="s">
        <v>103</v>
      </c>
      <c r="R124" s="5" t="s">
        <v>83</v>
      </c>
      <c r="T124" t="s">
        <v>102</v>
      </c>
      <c r="U124" s="5" t="s">
        <v>83</v>
      </c>
      <c r="W124" t="s">
        <v>176</v>
      </c>
      <c r="X124" s="5" t="s">
        <v>83</v>
      </c>
      <c r="Z124" t="s">
        <v>0</v>
      </c>
      <c r="AA124" t="s">
        <v>7</v>
      </c>
      <c r="AB124" t="s">
        <v>3</v>
      </c>
      <c r="AC124" s="5" t="s">
        <v>83</v>
      </c>
      <c r="AE124" t="s">
        <v>99</v>
      </c>
      <c r="AF124" s="5" t="s">
        <v>83</v>
      </c>
      <c r="AH124" t="s">
        <v>98</v>
      </c>
      <c r="AI124" s="5" t="s">
        <v>83</v>
      </c>
      <c r="AK124" t="s">
        <v>97</v>
      </c>
      <c r="AL124" s="5" t="s">
        <v>83</v>
      </c>
      <c r="AN124" t="s">
        <v>96</v>
      </c>
      <c r="AO124" s="5" t="s">
        <v>83</v>
      </c>
      <c r="AQ124" t="s">
        <v>95</v>
      </c>
      <c r="AR124" s="5" t="s">
        <v>92</v>
      </c>
      <c r="AT124" t="s">
        <v>94</v>
      </c>
      <c r="AU124" s="5" t="s">
        <v>92</v>
      </c>
      <c r="AW124" t="s">
        <v>93</v>
      </c>
      <c r="AX124" s="5" t="s">
        <v>92</v>
      </c>
      <c r="AZ124" t="s">
        <v>87</v>
      </c>
      <c r="BA124" s="5" t="s">
        <v>83</v>
      </c>
      <c r="BC124" t="s">
        <v>8</v>
      </c>
      <c r="BD124" t="s">
        <v>9</v>
      </c>
      <c r="BE124" t="s">
        <v>10</v>
      </c>
      <c r="BF124" t="s">
        <v>11</v>
      </c>
      <c r="BG124" s="5" t="s">
        <v>83</v>
      </c>
      <c r="BI124" t="s">
        <v>84</v>
      </c>
      <c r="BJ124" s="5" t="s">
        <v>83</v>
      </c>
      <c r="BL124" t="s">
        <v>1</v>
      </c>
      <c r="BM124" t="s">
        <v>12</v>
      </c>
      <c r="BN124" s="5" t="s">
        <v>78</v>
      </c>
      <c r="BO124" t="s">
        <v>4</v>
      </c>
      <c r="BP124" s="5" t="s">
        <v>72</v>
      </c>
      <c r="BQ124" t="s">
        <v>177</v>
      </c>
      <c r="BR124" t="s">
        <v>154</v>
      </c>
      <c r="BS124" s="5" t="s">
        <v>155</v>
      </c>
      <c r="BT124" t="s">
        <v>178</v>
      </c>
      <c r="BU124" s="5" t="s">
        <v>158</v>
      </c>
      <c r="BV124" t="s">
        <v>179</v>
      </c>
      <c r="BW124" s="5" t="s">
        <v>161</v>
      </c>
      <c r="BX124" t="s">
        <v>180</v>
      </c>
      <c r="BY124" s="5" t="s">
        <v>161</v>
      </c>
      <c r="BZ124" t="s">
        <v>181</v>
      </c>
      <c r="CA124" s="5" t="s">
        <v>161</v>
      </c>
      <c r="CC124" t="s">
        <v>2</v>
      </c>
      <c r="CD124" t="s">
        <v>13</v>
      </c>
      <c r="CE124" s="5" t="s">
        <v>60</v>
      </c>
      <c r="CG124" t="s">
        <v>56</v>
      </c>
      <c r="CH124" s="5" t="s">
        <v>55</v>
      </c>
    </row>
    <row r="125" spans="1:86" x14ac:dyDescent="0.3">
      <c r="A125" t="s">
        <v>162</v>
      </c>
      <c r="B125" s="5" t="s">
        <v>163</v>
      </c>
      <c r="C125" t="s">
        <v>165</v>
      </c>
      <c r="D125" s="5" t="s">
        <v>168</v>
      </c>
      <c r="E125" t="s">
        <v>171</v>
      </c>
      <c r="F125" s="5" t="s">
        <v>134</v>
      </c>
      <c r="G125" t="s">
        <v>172</v>
      </c>
      <c r="H125" s="5" t="s">
        <v>173</v>
      </c>
      <c r="I125" t="s">
        <v>5</v>
      </c>
      <c r="J125" t="s">
        <v>6</v>
      </c>
      <c r="K125" t="s">
        <v>175</v>
      </c>
      <c r="L125" s="5" t="s">
        <v>83</v>
      </c>
      <c r="N125" t="s">
        <v>104</v>
      </c>
      <c r="O125" s="5" t="s">
        <v>83</v>
      </c>
      <c r="Q125" t="s">
        <v>103</v>
      </c>
      <c r="R125" s="5" t="s">
        <v>83</v>
      </c>
      <c r="T125" t="s">
        <v>102</v>
      </c>
      <c r="U125" s="5" t="s">
        <v>83</v>
      </c>
      <c r="W125" t="s">
        <v>176</v>
      </c>
      <c r="X125" s="5" t="s">
        <v>83</v>
      </c>
      <c r="Z125" t="s">
        <v>0</v>
      </c>
      <c r="AA125" t="s">
        <v>7</v>
      </c>
      <c r="AB125" t="s">
        <v>3</v>
      </c>
      <c r="AC125" s="5" t="s">
        <v>83</v>
      </c>
      <c r="AE125" t="s">
        <v>99</v>
      </c>
      <c r="AF125" s="5" t="s">
        <v>83</v>
      </c>
      <c r="AH125" t="s">
        <v>98</v>
      </c>
      <c r="AI125" s="5" t="s">
        <v>83</v>
      </c>
      <c r="AK125" t="s">
        <v>97</v>
      </c>
      <c r="AL125" s="5" t="s">
        <v>83</v>
      </c>
      <c r="AN125" t="s">
        <v>96</v>
      </c>
      <c r="AO125" s="5" t="s">
        <v>82</v>
      </c>
      <c r="AQ125" t="s">
        <v>95</v>
      </c>
      <c r="AR125" s="5" t="s">
        <v>91</v>
      </c>
      <c r="AT125" t="s">
        <v>94</v>
      </c>
      <c r="AU125" s="5" t="s">
        <v>91</v>
      </c>
      <c r="AW125" t="s">
        <v>93</v>
      </c>
      <c r="AX125" s="5" t="s">
        <v>91</v>
      </c>
      <c r="AZ125" t="s">
        <v>87</v>
      </c>
      <c r="BA125" s="5" t="s">
        <v>82</v>
      </c>
      <c r="BC125" t="s">
        <v>8</v>
      </c>
      <c r="BD125" t="s">
        <v>9</v>
      </c>
      <c r="BE125" t="s">
        <v>10</v>
      </c>
      <c r="BF125" t="s">
        <v>11</v>
      </c>
      <c r="BG125" s="5" t="s">
        <v>82</v>
      </c>
      <c r="BI125" t="s">
        <v>84</v>
      </c>
      <c r="BJ125" s="5" t="s">
        <v>82</v>
      </c>
      <c r="BL125" t="s">
        <v>1</v>
      </c>
      <c r="BM125" t="s">
        <v>12</v>
      </c>
      <c r="BN125" s="5" t="s">
        <v>78</v>
      </c>
      <c r="BO125" t="s">
        <v>4</v>
      </c>
      <c r="BP125" s="5" t="s">
        <v>70</v>
      </c>
      <c r="BQ125" t="s">
        <v>177</v>
      </c>
      <c r="BR125" t="s">
        <v>154</v>
      </c>
      <c r="BS125" s="5" t="s">
        <v>156</v>
      </c>
      <c r="BT125" t="s">
        <v>178</v>
      </c>
      <c r="BU125" s="5" t="s">
        <v>158</v>
      </c>
      <c r="BV125" t="s">
        <v>179</v>
      </c>
      <c r="BW125" s="5" t="s">
        <v>158</v>
      </c>
      <c r="BX125" t="s">
        <v>180</v>
      </c>
      <c r="BY125" s="5" t="s">
        <v>158</v>
      </c>
      <c r="BZ125" t="s">
        <v>181</v>
      </c>
      <c r="CA125" s="5" t="s">
        <v>158</v>
      </c>
      <c r="CC125" t="s">
        <v>2</v>
      </c>
      <c r="CD125" t="s">
        <v>13</v>
      </c>
      <c r="CE125" s="5" t="s">
        <v>59</v>
      </c>
      <c r="CG125" t="s">
        <v>56</v>
      </c>
      <c r="CH125" s="5" t="s">
        <v>54</v>
      </c>
    </row>
    <row r="126" spans="1:86" x14ac:dyDescent="0.3">
      <c r="A126" t="s">
        <v>162</v>
      </c>
      <c r="B126" s="5" t="s">
        <v>163</v>
      </c>
      <c r="C126" t="s">
        <v>165</v>
      </c>
      <c r="D126" s="5" t="s">
        <v>167</v>
      </c>
      <c r="E126" t="s">
        <v>171</v>
      </c>
      <c r="F126" s="5" t="s">
        <v>134</v>
      </c>
      <c r="G126" t="s">
        <v>172</v>
      </c>
      <c r="H126" s="5" t="s">
        <v>173</v>
      </c>
      <c r="I126" t="s">
        <v>5</v>
      </c>
      <c r="J126" t="s">
        <v>6</v>
      </c>
      <c r="K126" t="s">
        <v>175</v>
      </c>
      <c r="L126" s="5" t="s">
        <v>83</v>
      </c>
      <c r="N126" t="s">
        <v>104</v>
      </c>
      <c r="O126" s="5" t="s">
        <v>83</v>
      </c>
      <c r="Q126" t="s">
        <v>103</v>
      </c>
      <c r="R126" s="5" t="s">
        <v>83</v>
      </c>
      <c r="T126" t="s">
        <v>102</v>
      </c>
      <c r="U126" s="5" t="s">
        <v>83</v>
      </c>
      <c r="W126" t="s">
        <v>176</v>
      </c>
      <c r="X126" s="5" t="s">
        <v>82</v>
      </c>
      <c r="Z126" t="s">
        <v>0</v>
      </c>
      <c r="AA126" t="s">
        <v>7</v>
      </c>
      <c r="AB126" t="s">
        <v>3</v>
      </c>
      <c r="AC126" s="5" t="s">
        <v>83</v>
      </c>
      <c r="AE126" t="s">
        <v>99</v>
      </c>
      <c r="AF126" s="5" t="s">
        <v>83</v>
      </c>
      <c r="AH126" t="s">
        <v>98</v>
      </c>
      <c r="AI126" s="5" t="s">
        <v>82</v>
      </c>
      <c r="AK126" t="s">
        <v>97</v>
      </c>
      <c r="AL126" s="5" t="s">
        <v>83</v>
      </c>
      <c r="AN126" t="s">
        <v>96</v>
      </c>
      <c r="AO126" s="5" t="s">
        <v>83</v>
      </c>
      <c r="AQ126" t="s">
        <v>95</v>
      </c>
      <c r="AR126" s="5" t="s">
        <v>92</v>
      </c>
      <c r="AT126" t="s">
        <v>94</v>
      </c>
      <c r="AU126" s="5" t="s">
        <v>91</v>
      </c>
      <c r="AW126" t="s">
        <v>93</v>
      </c>
      <c r="AX126" s="5" t="s">
        <v>92</v>
      </c>
      <c r="AZ126" t="s">
        <v>87</v>
      </c>
      <c r="BA126" s="5" t="s">
        <v>83</v>
      </c>
      <c r="BC126" t="s">
        <v>8</v>
      </c>
      <c r="BD126" t="s">
        <v>9</v>
      </c>
      <c r="BE126" t="s">
        <v>10</v>
      </c>
      <c r="BF126" t="s">
        <v>11</v>
      </c>
      <c r="BG126" s="5" t="s">
        <v>83</v>
      </c>
      <c r="BI126" t="s">
        <v>84</v>
      </c>
      <c r="BJ126" s="5" t="s">
        <v>83</v>
      </c>
      <c r="BL126" t="s">
        <v>1</v>
      </c>
      <c r="BM126" t="s">
        <v>12</v>
      </c>
      <c r="BN126" s="5" t="s">
        <v>77</v>
      </c>
      <c r="BO126" t="s">
        <v>4</v>
      </c>
      <c r="BP126" s="5" t="s">
        <v>73</v>
      </c>
      <c r="BQ126" t="s">
        <v>177</v>
      </c>
      <c r="BR126" t="s">
        <v>154</v>
      </c>
      <c r="BS126" s="5" t="s">
        <v>155</v>
      </c>
      <c r="BT126" t="s">
        <v>178</v>
      </c>
      <c r="BU126" s="5" t="s">
        <v>159</v>
      </c>
      <c r="BV126" t="s">
        <v>179</v>
      </c>
      <c r="BW126" s="5" t="s">
        <v>161</v>
      </c>
      <c r="BX126" t="s">
        <v>180</v>
      </c>
      <c r="BY126" s="5" t="s">
        <v>161</v>
      </c>
      <c r="BZ126" t="s">
        <v>181</v>
      </c>
      <c r="CA126" s="5" t="s">
        <v>161</v>
      </c>
      <c r="CC126" t="s">
        <v>2</v>
      </c>
      <c r="CD126" t="s">
        <v>13</v>
      </c>
      <c r="CE126" s="5" t="s">
        <v>60</v>
      </c>
      <c r="CG126" t="s">
        <v>56</v>
      </c>
      <c r="CH126" s="5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abSelected="1" workbookViewId="0">
      <selection activeCell="H2" sqref="H2"/>
    </sheetView>
  </sheetViews>
  <sheetFormatPr defaultRowHeight="14.4" x14ac:dyDescent="0.3"/>
  <cols>
    <col min="1" max="1" width="53.5546875" style="2" customWidth="1"/>
    <col min="3" max="3" width="9.109375" customWidth="1"/>
    <col min="4" max="4" width="12.44140625" customWidth="1"/>
    <col min="6" max="6" width="15.109375" style="1" customWidth="1"/>
  </cols>
  <sheetData>
    <row r="1" spans="1:6" x14ac:dyDescent="0.3">
      <c r="A1" s="7" t="s">
        <v>105</v>
      </c>
      <c r="B1" s="7"/>
      <c r="C1" s="7"/>
      <c r="D1" s="7"/>
      <c r="E1" s="7"/>
      <c r="F1" s="7"/>
    </row>
    <row r="2" spans="1:6" x14ac:dyDescent="0.3">
      <c r="A2" s="2" t="s">
        <v>83</v>
      </c>
      <c r="B2">
        <f>COUNTIF('wp_mlw_results (3)'!L:L,"Полностью доволен")</f>
        <v>81</v>
      </c>
      <c r="D2">
        <f>SUM(B2:B6)</f>
        <v>126</v>
      </c>
      <c r="F2" s="1">
        <f>B2/D2</f>
        <v>0.6428571428571429</v>
      </c>
    </row>
    <row r="3" spans="1:6" x14ac:dyDescent="0.3">
      <c r="A3" s="2" t="s">
        <v>82</v>
      </c>
      <c r="B3">
        <f>COUNTIF('wp_mlw_results (3)'!L:L,"Скорее доволен")</f>
        <v>36</v>
      </c>
      <c r="F3" s="1">
        <f>B3/D2</f>
        <v>0.2857142857142857</v>
      </c>
    </row>
    <row r="4" spans="1:6" x14ac:dyDescent="0.3">
      <c r="A4" s="2" t="s">
        <v>81</v>
      </c>
      <c r="B4">
        <f>COUNTIF('wp_mlw_results (3)'!L:L,"Скорее не доволен")</f>
        <v>8</v>
      </c>
      <c r="F4" s="1">
        <f>B4/D2</f>
        <v>6.3492063492063489E-2</v>
      </c>
    </row>
    <row r="5" spans="1:6" x14ac:dyDescent="0.3">
      <c r="A5" s="2" t="s">
        <v>80</v>
      </c>
      <c r="B5">
        <f>COUNTIF('wp_mlw_results (3)'!L:L,"Не доволен")</f>
        <v>1</v>
      </c>
      <c r="F5" s="1">
        <f>B5/D2</f>
        <v>7.9365079365079361E-3</v>
      </c>
    </row>
    <row r="6" spans="1:6" x14ac:dyDescent="0.3">
      <c r="A6" s="2" t="s">
        <v>51</v>
      </c>
      <c r="B6">
        <f>COUNTIF('wp_mlw_results (3)'!L:L,"Другое (вписать)")</f>
        <v>0</v>
      </c>
      <c r="F6" s="1">
        <f>B6/D2</f>
        <v>0</v>
      </c>
    </row>
    <row r="8" spans="1:6" x14ac:dyDescent="0.3">
      <c r="A8" s="7" t="s">
        <v>104</v>
      </c>
      <c r="B8" s="7"/>
      <c r="C8" s="7"/>
      <c r="D8" s="7"/>
      <c r="E8" s="7"/>
      <c r="F8" s="7"/>
    </row>
    <row r="9" spans="1:6" x14ac:dyDescent="0.3">
      <c r="A9" s="2" t="s">
        <v>83</v>
      </c>
      <c r="B9">
        <f>COUNTIF('wp_mlw_results (3)'!O:O,"Полностью доволен")</f>
        <v>81</v>
      </c>
      <c r="D9">
        <f>SUM(B9:B13)</f>
        <v>126</v>
      </c>
      <c r="F9" s="1">
        <f>B9/D9</f>
        <v>0.6428571428571429</v>
      </c>
    </row>
    <row r="10" spans="1:6" x14ac:dyDescent="0.3">
      <c r="A10" s="2" t="s">
        <v>82</v>
      </c>
      <c r="B10">
        <f>COUNTIF('wp_mlw_results (3)'!O:O,"Скорее доволен")</f>
        <v>37</v>
      </c>
      <c r="F10" s="1">
        <f>B10/D9</f>
        <v>0.29365079365079366</v>
      </c>
    </row>
    <row r="11" spans="1:6" x14ac:dyDescent="0.3">
      <c r="A11" s="2" t="s">
        <v>81</v>
      </c>
      <c r="B11">
        <f>COUNTIF('wp_mlw_results (3)'!O:O,"Скорее не доволен")</f>
        <v>2</v>
      </c>
      <c r="F11" s="1">
        <f>B11/D9</f>
        <v>1.5873015873015872E-2</v>
      </c>
    </row>
    <row r="12" spans="1:6" x14ac:dyDescent="0.3">
      <c r="A12" s="2" t="s">
        <v>80</v>
      </c>
      <c r="B12">
        <f>COUNTIF('wp_mlw_results (3)'!O:O,"Не доволен")</f>
        <v>4</v>
      </c>
      <c r="F12" s="1">
        <f>B12/D9</f>
        <v>3.1746031746031744E-2</v>
      </c>
    </row>
    <row r="13" spans="1:6" x14ac:dyDescent="0.3">
      <c r="A13" s="2" t="s">
        <v>51</v>
      </c>
      <c r="B13">
        <f>COUNTIF('wp_mlw_results (3)'!O:O,"Другое (вписать)")</f>
        <v>2</v>
      </c>
      <c r="F13" s="1">
        <f>B13/D9</f>
        <v>1.5873015873015872E-2</v>
      </c>
    </row>
    <row r="15" spans="1:6" ht="39" customHeight="1" x14ac:dyDescent="0.3">
      <c r="A15" s="6" t="s">
        <v>103</v>
      </c>
      <c r="B15" s="6"/>
      <c r="C15" s="6"/>
      <c r="D15" s="6"/>
      <c r="E15" s="6"/>
      <c r="F15" s="6"/>
    </row>
    <row r="16" spans="1:6" x14ac:dyDescent="0.3">
      <c r="A16" s="2" t="s">
        <v>83</v>
      </c>
      <c r="B16">
        <f>COUNTIF('wp_mlw_results (3)'!R:R,"Полностью доволен")</f>
        <v>65</v>
      </c>
      <c r="D16">
        <f>SUM(B16:B20)</f>
        <v>126</v>
      </c>
      <c r="F16" s="1">
        <f>B16/D16</f>
        <v>0.51587301587301593</v>
      </c>
    </row>
    <row r="17" spans="1:6" x14ac:dyDescent="0.3">
      <c r="A17" s="2" t="s">
        <v>82</v>
      </c>
      <c r="B17">
        <f>COUNTIF('wp_mlw_results (3)'!R:R,"Скорее доволен")</f>
        <v>49</v>
      </c>
      <c r="F17" s="1">
        <f>B17/D16</f>
        <v>0.3888888888888889</v>
      </c>
    </row>
    <row r="18" spans="1:6" x14ac:dyDescent="0.3">
      <c r="A18" s="2" t="s">
        <v>81</v>
      </c>
      <c r="B18">
        <f>COUNTIF('wp_mlw_results (3)'!R:R,"Скорее не доволен")</f>
        <v>7</v>
      </c>
      <c r="F18" s="1">
        <f>B18/D16</f>
        <v>5.5555555555555552E-2</v>
      </c>
    </row>
    <row r="19" spans="1:6" x14ac:dyDescent="0.3">
      <c r="A19" s="2" t="s">
        <v>80</v>
      </c>
      <c r="B19">
        <f>COUNTIF('wp_mlw_results (3)'!R:R,"Не доволен")</f>
        <v>3</v>
      </c>
      <c r="F19" s="1">
        <f>B19/D16</f>
        <v>2.3809523809523808E-2</v>
      </c>
    </row>
    <row r="20" spans="1:6" x14ac:dyDescent="0.3">
      <c r="A20" s="2" t="s">
        <v>51</v>
      </c>
      <c r="B20">
        <f>COUNTIF('wp_mlw_results (3)'!R:R,"Другое (вписать)")</f>
        <v>2</v>
      </c>
      <c r="F20" s="1">
        <f>B20/D16</f>
        <v>1.5873015873015872E-2</v>
      </c>
    </row>
    <row r="22" spans="1:6" ht="30" customHeight="1" x14ac:dyDescent="0.3">
      <c r="A22" s="7" t="s">
        <v>102</v>
      </c>
      <c r="B22" s="7"/>
      <c r="C22" s="7"/>
      <c r="D22" s="7"/>
      <c r="E22" s="7"/>
      <c r="F22" s="7"/>
    </row>
    <row r="23" spans="1:6" x14ac:dyDescent="0.3">
      <c r="A23" s="2" t="s">
        <v>83</v>
      </c>
      <c r="B23">
        <f>COUNTIF('wp_mlw_results (3)'!U:U,"Полностью доволен")</f>
        <v>69</v>
      </c>
      <c r="D23">
        <f>SUM(B23:B27)</f>
        <v>126</v>
      </c>
      <c r="F23" s="1">
        <f>B23/D23</f>
        <v>0.54761904761904767</v>
      </c>
    </row>
    <row r="24" spans="1:6" x14ac:dyDescent="0.3">
      <c r="A24" s="2" t="s">
        <v>82</v>
      </c>
      <c r="B24">
        <f>COUNTIF('wp_mlw_results (3)'!U:U,"Скорее доволен")</f>
        <v>47</v>
      </c>
      <c r="F24" s="1">
        <f>B24/D23</f>
        <v>0.37301587301587302</v>
      </c>
    </row>
    <row r="25" spans="1:6" x14ac:dyDescent="0.3">
      <c r="A25" s="2" t="s">
        <v>81</v>
      </c>
      <c r="B25">
        <f>COUNTIF('wp_mlw_results (3)'!U:U,"Скорее не доволен")</f>
        <v>9</v>
      </c>
      <c r="F25" s="1">
        <f>B25/D23</f>
        <v>7.1428571428571425E-2</v>
      </c>
    </row>
    <row r="26" spans="1:6" x14ac:dyDescent="0.3">
      <c r="A26" s="2" t="s">
        <v>80</v>
      </c>
      <c r="B26">
        <f>COUNTIF('wp_mlw_results (3)'!U:U,"Не доволен")</f>
        <v>1</v>
      </c>
      <c r="F26" s="1">
        <f>B26/D23</f>
        <v>7.9365079365079361E-3</v>
      </c>
    </row>
    <row r="27" spans="1:6" x14ac:dyDescent="0.3">
      <c r="A27" s="2" t="s">
        <v>51</v>
      </c>
      <c r="B27">
        <f>COUNTIF('wp_mlw_results (3)'!U:U,"Другое (вписать)")</f>
        <v>0</v>
      </c>
      <c r="F27" s="1">
        <f>B27/D23</f>
        <v>0</v>
      </c>
    </row>
    <row r="29" spans="1:6" ht="40.5" customHeight="1" x14ac:dyDescent="0.3">
      <c r="A29" s="6" t="s">
        <v>101</v>
      </c>
      <c r="B29" s="6"/>
      <c r="C29" s="6"/>
      <c r="D29" s="6"/>
      <c r="E29" s="6"/>
      <c r="F29" s="6"/>
    </row>
    <row r="30" spans="1:6" x14ac:dyDescent="0.3">
      <c r="A30" s="2" t="s">
        <v>83</v>
      </c>
      <c r="B30">
        <f>COUNTIF('wp_mlw_results (3)'!X:X,"Полностью доволен")</f>
        <v>82</v>
      </c>
      <c r="D30">
        <f>SUM(B30:B34)</f>
        <v>126</v>
      </c>
      <c r="F30" s="1">
        <f>B30/D30</f>
        <v>0.65079365079365081</v>
      </c>
    </row>
    <row r="31" spans="1:6" x14ac:dyDescent="0.3">
      <c r="A31" s="2" t="s">
        <v>82</v>
      </c>
      <c r="B31">
        <f>COUNTIF('wp_mlw_results (3)'!X:X,"Скорее доволен")</f>
        <v>39</v>
      </c>
      <c r="F31" s="1">
        <f>B31/D30</f>
        <v>0.30952380952380953</v>
      </c>
    </row>
    <row r="32" spans="1:6" x14ac:dyDescent="0.3">
      <c r="A32" s="2" t="s">
        <v>81</v>
      </c>
      <c r="B32">
        <f>COUNTIF('wp_mlw_results (3)'!X:X,"Скорее не доволен")</f>
        <v>5</v>
      </c>
      <c r="F32" s="1">
        <f>B32/D30</f>
        <v>3.968253968253968E-2</v>
      </c>
    </row>
    <row r="33" spans="1:6" x14ac:dyDescent="0.3">
      <c r="A33" s="2" t="s">
        <v>80</v>
      </c>
      <c r="B33">
        <f>COUNTIF('wp_mlw_results (3)'!X:X,"Не доволен")</f>
        <v>0</v>
      </c>
      <c r="F33" s="1">
        <f>B33/D30</f>
        <v>0</v>
      </c>
    </row>
    <row r="34" spans="1:6" x14ac:dyDescent="0.3">
      <c r="A34" s="2" t="s">
        <v>51</v>
      </c>
      <c r="B34">
        <f>COUNTIF('wp_mlw_results (3)'!X:X,"Другое (вписать)")</f>
        <v>0</v>
      </c>
      <c r="F34" s="1">
        <f>B34/D30</f>
        <v>0</v>
      </c>
    </row>
    <row r="36" spans="1:6" x14ac:dyDescent="0.3">
      <c r="A36" s="7" t="s">
        <v>100</v>
      </c>
      <c r="B36" s="7"/>
      <c r="C36" s="7"/>
      <c r="D36" s="7"/>
      <c r="E36" s="7"/>
      <c r="F36" s="7"/>
    </row>
    <row r="37" spans="1:6" x14ac:dyDescent="0.3">
      <c r="A37" s="2" t="s">
        <v>83</v>
      </c>
      <c r="B37">
        <f>COUNTIF('wp_mlw_results (3)'!AC:AC,"Полностью доволен")</f>
        <v>72</v>
      </c>
      <c r="D37">
        <f>SUM(B37:B41)</f>
        <v>126</v>
      </c>
      <c r="F37" s="1">
        <f>B37/D37</f>
        <v>0.5714285714285714</v>
      </c>
    </row>
    <row r="38" spans="1:6" x14ac:dyDescent="0.3">
      <c r="A38" s="2" t="s">
        <v>82</v>
      </c>
      <c r="B38">
        <f>COUNTIF('wp_mlw_results (3)'!AC:AC,"Скорее доволен")</f>
        <v>48</v>
      </c>
      <c r="F38" s="1">
        <f>B38/D37</f>
        <v>0.38095238095238093</v>
      </c>
    </row>
    <row r="39" spans="1:6" x14ac:dyDescent="0.3">
      <c r="A39" s="2" t="s">
        <v>81</v>
      </c>
      <c r="B39">
        <f>COUNTIF('wp_mlw_results (3)'!AC:AC,"Скорее не доволен")</f>
        <v>5</v>
      </c>
      <c r="F39" s="1">
        <f>B39/D37</f>
        <v>3.968253968253968E-2</v>
      </c>
    </row>
    <row r="40" spans="1:6" x14ac:dyDescent="0.3">
      <c r="A40" s="2" t="s">
        <v>80</v>
      </c>
      <c r="B40">
        <f>COUNTIF('wp_mlw_results (3)'!AC:AC,"Не доволен")</f>
        <v>1</v>
      </c>
      <c r="F40" s="1">
        <f>B40/D37</f>
        <v>7.9365079365079361E-3</v>
      </c>
    </row>
    <row r="41" spans="1:6" x14ac:dyDescent="0.3">
      <c r="A41" s="2" t="s">
        <v>51</v>
      </c>
      <c r="B41">
        <f>COUNTIF('wp_mlw_results (3)'!AC:AC,"Другое (вписать)")</f>
        <v>0</v>
      </c>
      <c r="F41" s="1">
        <f>B41/D37</f>
        <v>0</v>
      </c>
    </row>
    <row r="43" spans="1:6" ht="24" customHeight="1" x14ac:dyDescent="0.3">
      <c r="A43" s="6" t="s">
        <v>99</v>
      </c>
      <c r="B43" s="6"/>
      <c r="C43" s="6"/>
      <c r="D43" s="6"/>
      <c r="E43" s="6"/>
      <c r="F43" s="6"/>
    </row>
    <row r="44" spans="1:6" x14ac:dyDescent="0.3">
      <c r="A44" s="2" t="s">
        <v>83</v>
      </c>
      <c r="B44">
        <f>COUNTIF('wp_mlw_results (3)'!AF:AF,"Полностью доволен")</f>
        <v>66</v>
      </c>
      <c r="D44">
        <f>SUM(B44:B48)</f>
        <v>126</v>
      </c>
      <c r="F44" s="1">
        <f>B44/D44</f>
        <v>0.52380952380952384</v>
      </c>
    </row>
    <row r="45" spans="1:6" x14ac:dyDescent="0.3">
      <c r="A45" s="2" t="s">
        <v>82</v>
      </c>
      <c r="B45">
        <f>COUNTIF('wp_mlw_results (3)'!AF:AF,"Скорее доволен")</f>
        <v>46</v>
      </c>
      <c r="F45" s="1">
        <f>B45/D44</f>
        <v>0.36507936507936506</v>
      </c>
    </row>
    <row r="46" spans="1:6" x14ac:dyDescent="0.3">
      <c r="A46" s="2" t="s">
        <v>81</v>
      </c>
      <c r="B46">
        <f>COUNTIF('wp_mlw_results (3)'!AF:AF,"Скорее не доволен")</f>
        <v>9</v>
      </c>
      <c r="F46" s="1">
        <f>B46/D44</f>
        <v>7.1428571428571425E-2</v>
      </c>
    </row>
    <row r="47" spans="1:6" x14ac:dyDescent="0.3">
      <c r="A47" s="2" t="s">
        <v>80</v>
      </c>
      <c r="B47">
        <f>COUNTIF('wp_mlw_results (3)'!AF:AF,"Не доволен")</f>
        <v>5</v>
      </c>
      <c r="F47" s="1">
        <f>B47/D44</f>
        <v>3.968253968253968E-2</v>
      </c>
    </row>
    <row r="48" spans="1:6" x14ac:dyDescent="0.3">
      <c r="A48" s="2" t="s">
        <v>51</v>
      </c>
      <c r="B48">
        <f>COUNTIF('wp_mlw_results (3)'!AF:AF,"Другое (вписать)")</f>
        <v>0</v>
      </c>
      <c r="F48" s="1">
        <f>B48/D44</f>
        <v>0</v>
      </c>
    </row>
    <row r="50" spans="1:6" ht="36" customHeight="1" x14ac:dyDescent="0.3">
      <c r="A50" s="6" t="s">
        <v>98</v>
      </c>
      <c r="B50" s="6"/>
      <c r="C50" s="6"/>
      <c r="D50" s="6"/>
      <c r="E50" s="6"/>
      <c r="F50" s="6"/>
    </row>
    <row r="51" spans="1:6" x14ac:dyDescent="0.3">
      <c r="A51" s="2" t="s">
        <v>83</v>
      </c>
      <c r="B51">
        <f>COUNTIF('wp_mlw_results (3)'!AI:AI,"Полностью доволен")</f>
        <v>61</v>
      </c>
      <c r="D51">
        <f>SUM(B51:B55)</f>
        <v>123</v>
      </c>
      <c r="F51" s="1">
        <f>B51/D51</f>
        <v>0.49593495934959347</v>
      </c>
    </row>
    <row r="52" spans="1:6" x14ac:dyDescent="0.3">
      <c r="A52" s="2" t="s">
        <v>82</v>
      </c>
      <c r="B52">
        <f>COUNTIF('wp_mlw_results (3)'!AI:AI,"Скорее доволен")</f>
        <v>43</v>
      </c>
      <c r="F52" s="1">
        <f>B52/D51</f>
        <v>0.34959349593495936</v>
      </c>
    </row>
    <row r="53" spans="1:6" x14ac:dyDescent="0.3">
      <c r="A53" s="2" t="s">
        <v>81</v>
      </c>
      <c r="B53">
        <f>COUNTIF('wp_mlw_results (3)'!AI:AI,"Скорее не доволен")</f>
        <v>11</v>
      </c>
      <c r="F53" s="1">
        <f>B53/D51</f>
        <v>8.943089430894309E-2</v>
      </c>
    </row>
    <row r="54" spans="1:6" x14ac:dyDescent="0.3">
      <c r="A54" s="2" t="s">
        <v>80</v>
      </c>
      <c r="B54">
        <f>COUNTIF('wp_mlw_results (3)'!AI:AI,"Не доволен")</f>
        <v>1</v>
      </c>
      <c r="F54" s="1">
        <f>B54/D51</f>
        <v>8.130081300813009E-3</v>
      </c>
    </row>
    <row r="55" spans="1:6" x14ac:dyDescent="0.3">
      <c r="A55" s="2" t="s">
        <v>51</v>
      </c>
      <c r="B55">
        <f>COUNTIF('wp_mlw_results (3)'!AI:AI,"Другое (вписать)")</f>
        <v>7</v>
      </c>
      <c r="F55" s="1">
        <f>B55/D51</f>
        <v>5.6910569105691054E-2</v>
      </c>
    </row>
    <row r="57" spans="1:6" ht="24" customHeight="1" x14ac:dyDescent="0.3">
      <c r="A57" s="6" t="s">
        <v>97</v>
      </c>
      <c r="B57" s="6"/>
      <c r="C57" s="6"/>
      <c r="D57" s="6"/>
      <c r="E57" s="6"/>
      <c r="F57" s="6"/>
    </row>
    <row r="58" spans="1:6" x14ac:dyDescent="0.3">
      <c r="A58" s="2" t="s">
        <v>83</v>
      </c>
      <c r="B58">
        <f>COUNTIF('wp_mlw_results (3)'!AL:AL,"Полностью доволен")</f>
        <v>62</v>
      </c>
      <c r="D58">
        <f>SUM(B58:B62)</f>
        <v>126</v>
      </c>
      <c r="F58" s="1">
        <f>B58/D58</f>
        <v>0.49206349206349204</v>
      </c>
    </row>
    <row r="59" spans="1:6" x14ac:dyDescent="0.3">
      <c r="A59" s="2" t="s">
        <v>82</v>
      </c>
      <c r="B59">
        <f>COUNTIF('wp_mlw_results (3)'!AL:AL,"Скорее доволен")</f>
        <v>45</v>
      </c>
      <c r="F59" s="1">
        <f>B59/D58</f>
        <v>0.35714285714285715</v>
      </c>
    </row>
    <row r="60" spans="1:6" x14ac:dyDescent="0.3">
      <c r="A60" s="2" t="s">
        <v>81</v>
      </c>
      <c r="B60">
        <f>COUNTIF('wp_mlw_results (3)'!AL:AL,"Скорее не доволен")</f>
        <v>13</v>
      </c>
      <c r="F60" s="1">
        <f>B60/D58</f>
        <v>0.10317460317460317</v>
      </c>
    </row>
    <row r="61" spans="1:6" x14ac:dyDescent="0.3">
      <c r="A61" s="2" t="s">
        <v>80</v>
      </c>
      <c r="B61">
        <f>COUNTIF('wp_mlw_results (3)'!AL:AL,"Не доволен")</f>
        <v>6</v>
      </c>
      <c r="F61" s="1">
        <f>B61/D58</f>
        <v>4.7619047619047616E-2</v>
      </c>
    </row>
    <row r="62" spans="1:6" x14ac:dyDescent="0.3">
      <c r="A62" s="2" t="s">
        <v>51</v>
      </c>
      <c r="B62">
        <f>COUNTIF('wp_mlw_results (3)'!AL:AL,"Другое (вписать)")</f>
        <v>0</v>
      </c>
      <c r="F62" s="1">
        <f>B62/D58</f>
        <v>0</v>
      </c>
    </row>
    <row r="64" spans="1:6" ht="22.5" customHeight="1" x14ac:dyDescent="0.3">
      <c r="A64" s="6" t="s">
        <v>96</v>
      </c>
      <c r="B64" s="6"/>
      <c r="C64" s="6"/>
      <c r="D64" s="6"/>
      <c r="E64" s="6"/>
      <c r="F64" s="6"/>
    </row>
    <row r="65" spans="1:6" x14ac:dyDescent="0.3">
      <c r="A65" s="2" t="s">
        <v>83</v>
      </c>
      <c r="B65">
        <f>COUNTIF('wp_mlw_results (3)'!AO:AO,"Полностью доволен")</f>
        <v>74</v>
      </c>
      <c r="D65">
        <f>SUM(B65:B69)</f>
        <v>126</v>
      </c>
      <c r="F65" s="1">
        <f>B65/D65</f>
        <v>0.58730158730158732</v>
      </c>
    </row>
    <row r="66" spans="1:6" x14ac:dyDescent="0.3">
      <c r="A66" s="2" t="s">
        <v>82</v>
      </c>
      <c r="B66">
        <f>COUNTIF('wp_mlw_results (3)'!AO:AO,"Скорее доволен")</f>
        <v>41</v>
      </c>
      <c r="F66" s="1">
        <f>B66/D65</f>
        <v>0.32539682539682541</v>
      </c>
    </row>
    <row r="67" spans="1:6" x14ac:dyDescent="0.3">
      <c r="A67" s="2" t="s">
        <v>81</v>
      </c>
      <c r="B67">
        <f>COUNTIF('wp_mlw_results (3)'!AO:AO,"Скорее не доволен")</f>
        <v>10</v>
      </c>
      <c r="F67" s="1">
        <f>B67/D65</f>
        <v>7.9365079365079361E-2</v>
      </c>
    </row>
    <row r="68" spans="1:6" x14ac:dyDescent="0.3">
      <c r="A68" s="2" t="s">
        <v>80</v>
      </c>
      <c r="B68">
        <f>COUNTIF('wp_mlw_results (3)'!AO:AO,"Не доволен")</f>
        <v>1</v>
      </c>
      <c r="F68" s="1">
        <f>B68/D65</f>
        <v>7.9365079365079361E-3</v>
      </c>
    </row>
    <row r="69" spans="1:6" x14ac:dyDescent="0.3">
      <c r="A69" s="2" t="s">
        <v>51</v>
      </c>
      <c r="B69">
        <f>COUNTIF('wp_mlw_results (3)'!AO:AO,"Другое (вписать)")</f>
        <v>0</v>
      </c>
      <c r="F69" s="1">
        <f>B69/D65</f>
        <v>0</v>
      </c>
    </row>
    <row r="71" spans="1:6" ht="38.25" customHeight="1" x14ac:dyDescent="0.3">
      <c r="A71" s="6" t="s">
        <v>95</v>
      </c>
      <c r="B71" s="6"/>
      <c r="C71" s="6"/>
      <c r="D71" s="6"/>
      <c r="E71" s="6"/>
      <c r="F71" s="6"/>
    </row>
    <row r="72" spans="1:6" x14ac:dyDescent="0.3">
      <c r="A72" s="2" t="s">
        <v>92</v>
      </c>
      <c r="B72">
        <f>COUNTIF('wp_mlw_results (3)'!AR:AR,"очень хорошие")</f>
        <v>62</v>
      </c>
      <c r="D72">
        <f>SUM(B72:B77)</f>
        <v>126</v>
      </c>
      <c r="F72" s="1">
        <f>B72/D72</f>
        <v>0.49206349206349204</v>
      </c>
    </row>
    <row r="73" spans="1:6" x14ac:dyDescent="0.3">
      <c r="A73" s="2" t="s">
        <v>91</v>
      </c>
      <c r="B73">
        <f>COUNTIF('wp_mlw_results (3)'!AR:AR,"скорее хорошие")</f>
        <v>50</v>
      </c>
      <c r="F73" s="1">
        <f>B73/D72</f>
        <v>0.3968253968253968</v>
      </c>
    </row>
    <row r="74" spans="1:6" x14ac:dyDescent="0.3">
      <c r="A74" s="2" t="s">
        <v>90</v>
      </c>
      <c r="B74">
        <f>COUNTIF('wp_mlw_results (3)'!AR:AR,"скорее плохие")</f>
        <v>4</v>
      </c>
      <c r="F74" s="1">
        <f>B74/D72</f>
        <v>3.1746031746031744E-2</v>
      </c>
    </row>
    <row r="75" spans="1:6" x14ac:dyDescent="0.3">
      <c r="A75" s="2" t="s">
        <v>89</v>
      </c>
      <c r="B75">
        <f>COUNTIF('wp_mlw_results (3)'!AR:AR,"очень плохие")</f>
        <v>1</v>
      </c>
      <c r="F75" s="1">
        <f>B75/D72</f>
        <v>7.9365079365079361E-3</v>
      </c>
    </row>
    <row r="76" spans="1:6" x14ac:dyDescent="0.3">
      <c r="A76" s="2" t="s">
        <v>88</v>
      </c>
      <c r="B76">
        <f>COUNTIF('wp_mlw_results (3)'!AR:AR,"ничего не знаю об этом")</f>
        <v>9</v>
      </c>
      <c r="F76" s="1">
        <f>B76/D72</f>
        <v>7.1428571428571425E-2</v>
      </c>
    </row>
    <row r="77" spans="1:6" x14ac:dyDescent="0.3">
      <c r="A77" s="2" t="s">
        <v>51</v>
      </c>
      <c r="B77">
        <f>COUNTIF('wp_mlw_results (3)'!AR:AR,"Другое (вписать)")</f>
        <v>0</v>
      </c>
      <c r="F77" s="1">
        <f>B77/D72</f>
        <v>0</v>
      </c>
    </row>
    <row r="79" spans="1:6" ht="37.5" customHeight="1" x14ac:dyDescent="0.3">
      <c r="A79" s="6" t="s">
        <v>94</v>
      </c>
      <c r="B79" s="6"/>
      <c r="C79" s="6"/>
      <c r="D79" s="6"/>
      <c r="E79" s="6"/>
      <c r="F79" s="6"/>
    </row>
    <row r="80" spans="1:6" x14ac:dyDescent="0.3">
      <c r="A80" s="2" t="s">
        <v>92</v>
      </c>
      <c r="B80">
        <f>COUNTIF('wp_mlw_results (3)'!AU:AU,"очень хорошие")</f>
        <v>52</v>
      </c>
      <c r="D80">
        <f>SUM(B80:B85)</f>
        <v>126</v>
      </c>
      <c r="F80" s="1">
        <f>B80/D80</f>
        <v>0.41269841269841268</v>
      </c>
    </row>
    <row r="81" spans="1:6" x14ac:dyDescent="0.3">
      <c r="A81" s="2" t="s">
        <v>91</v>
      </c>
      <c r="B81">
        <f>COUNTIF('wp_mlw_results (3)'!AU:AU,"скорее хорошие")</f>
        <v>47</v>
      </c>
      <c r="F81" s="1">
        <f>B81/D80</f>
        <v>0.37301587301587302</v>
      </c>
    </row>
    <row r="82" spans="1:6" x14ac:dyDescent="0.3">
      <c r="A82" s="2" t="s">
        <v>90</v>
      </c>
      <c r="B82">
        <f>COUNTIF('wp_mlw_results (3)'!AU:AU,"скорее плохие")</f>
        <v>6</v>
      </c>
      <c r="F82" s="1">
        <f>B82/D80</f>
        <v>4.7619047619047616E-2</v>
      </c>
    </row>
    <row r="83" spans="1:6" x14ac:dyDescent="0.3">
      <c r="A83" s="2" t="s">
        <v>89</v>
      </c>
      <c r="B83">
        <f>COUNTIF('wp_mlw_results (3)'!AU:AU,"очень плохие")</f>
        <v>5</v>
      </c>
      <c r="F83" s="1">
        <f>B83/D80</f>
        <v>3.968253968253968E-2</v>
      </c>
    </row>
    <row r="84" spans="1:6" x14ac:dyDescent="0.3">
      <c r="A84" s="2" t="s">
        <v>88</v>
      </c>
      <c r="B84">
        <f>COUNTIF('wp_mlw_results (3)'!AU:AU,"ничего не знаю об этом")</f>
        <v>15</v>
      </c>
      <c r="F84" s="1">
        <f>B84/D80</f>
        <v>0.11904761904761904</v>
      </c>
    </row>
    <row r="85" spans="1:6" x14ac:dyDescent="0.3">
      <c r="A85" s="2" t="s">
        <v>51</v>
      </c>
      <c r="B85">
        <f>COUNTIF('wp_mlw_results (3)'!AU:AU,"Другое (вписать)")</f>
        <v>1</v>
      </c>
      <c r="F85" s="1">
        <f>B85/D80</f>
        <v>7.9365079365079361E-3</v>
      </c>
    </row>
    <row r="87" spans="1:6" ht="56.25" customHeight="1" x14ac:dyDescent="0.3">
      <c r="A87" s="6" t="s">
        <v>93</v>
      </c>
      <c r="B87" s="6"/>
      <c r="C87" s="6"/>
      <c r="D87" s="6"/>
      <c r="E87" s="6"/>
      <c r="F87" s="6"/>
    </row>
    <row r="88" spans="1:6" x14ac:dyDescent="0.3">
      <c r="A88" s="2" t="s">
        <v>92</v>
      </c>
      <c r="B88">
        <f>COUNTIF('wp_mlw_results (3)'!AX:AX,"очень хорошие")</f>
        <v>66</v>
      </c>
      <c r="D88">
        <f>SUM(B88:B93)</f>
        <v>126</v>
      </c>
      <c r="F88" s="1">
        <f>B88/D88</f>
        <v>0.52380952380952384</v>
      </c>
    </row>
    <row r="89" spans="1:6" x14ac:dyDescent="0.3">
      <c r="A89" s="2" t="s">
        <v>91</v>
      </c>
      <c r="B89">
        <f>COUNTIF('wp_mlw_results (3)'!AX:AX,"скорее хорошие")</f>
        <v>50</v>
      </c>
      <c r="F89" s="1">
        <f>B89/D88</f>
        <v>0.3968253968253968</v>
      </c>
    </row>
    <row r="90" spans="1:6" x14ac:dyDescent="0.3">
      <c r="A90" s="2" t="s">
        <v>90</v>
      </c>
      <c r="B90">
        <f>COUNTIF('wp_mlw_results (3)'!AX:AX,"скорее плохие")</f>
        <v>6</v>
      </c>
      <c r="F90" s="1">
        <f>B90/D88</f>
        <v>4.7619047619047616E-2</v>
      </c>
    </row>
    <row r="91" spans="1:6" x14ac:dyDescent="0.3">
      <c r="A91" s="2" t="s">
        <v>89</v>
      </c>
      <c r="B91">
        <f>COUNTIF('wp_mlw_results (3)'!AX:AX,"очень плохие")</f>
        <v>0</v>
      </c>
      <c r="F91" s="1">
        <f>B91/D88</f>
        <v>0</v>
      </c>
    </row>
    <row r="92" spans="1:6" x14ac:dyDescent="0.3">
      <c r="A92" s="2" t="s">
        <v>88</v>
      </c>
      <c r="B92">
        <f>COUNTIF('wp_mlw_results (3)'!AX:AX,"ничего не знаю об этом")</f>
        <v>3</v>
      </c>
      <c r="F92" s="1">
        <f>B92/D88</f>
        <v>2.3809523809523808E-2</v>
      </c>
    </row>
    <row r="93" spans="1:6" x14ac:dyDescent="0.3">
      <c r="A93" s="2" t="s">
        <v>51</v>
      </c>
      <c r="B93">
        <f>COUNTIF('wp_mlw_results (3)'!AX:AX,"Другое (вписать)")</f>
        <v>1</v>
      </c>
      <c r="F93" s="1">
        <f>B93/D88</f>
        <v>7.9365079365079361E-3</v>
      </c>
    </row>
    <row r="95" spans="1:6" ht="40.5" customHeight="1" x14ac:dyDescent="0.3">
      <c r="A95" s="6" t="s">
        <v>87</v>
      </c>
      <c r="B95" s="6"/>
      <c r="C95" s="6"/>
      <c r="D95" s="6"/>
      <c r="E95" s="6"/>
      <c r="F95" s="6"/>
    </row>
    <row r="96" spans="1:6" x14ac:dyDescent="0.3">
      <c r="A96" s="2" t="s">
        <v>83</v>
      </c>
      <c r="B96">
        <f>COUNTIF('wp_mlw_results (3)'!BA:BA,"Полностью доволен")</f>
        <v>75</v>
      </c>
      <c r="D96">
        <f>SUM(B96:B101)</f>
        <v>126</v>
      </c>
      <c r="F96" s="1">
        <f>B96/D96</f>
        <v>0.59523809523809523</v>
      </c>
    </row>
    <row r="97" spans="1:6" x14ac:dyDescent="0.3">
      <c r="A97" s="2" t="s">
        <v>82</v>
      </c>
      <c r="B97">
        <f>COUNTIF('wp_mlw_results (3)'!BA:BA,"Скорее доволен")</f>
        <v>38</v>
      </c>
      <c r="F97" s="1">
        <f>B97/D96</f>
        <v>0.30158730158730157</v>
      </c>
    </row>
    <row r="98" spans="1:6" x14ac:dyDescent="0.3">
      <c r="A98" s="2" t="s">
        <v>81</v>
      </c>
      <c r="B98">
        <f>COUNTIF('wp_mlw_results (3)'!BA:BA,"Скорее не доволен")</f>
        <v>3</v>
      </c>
      <c r="F98" s="1">
        <f>B98/D96</f>
        <v>2.3809523809523808E-2</v>
      </c>
    </row>
    <row r="99" spans="1:6" x14ac:dyDescent="0.3">
      <c r="A99" s="2" t="s">
        <v>80</v>
      </c>
      <c r="B99">
        <f>COUNTIF('wp_mlw_results (3)'!BA:BA,"Не доволен")</f>
        <v>3</v>
      </c>
      <c r="F99" s="1">
        <f>B99/D96</f>
        <v>2.3809523809523808E-2</v>
      </c>
    </row>
    <row r="100" spans="1:6" x14ac:dyDescent="0.3">
      <c r="A100" s="2" t="s">
        <v>86</v>
      </c>
      <c r="B100">
        <f>COUNTIF('wp_mlw_results (3)'!BA:BA,"ничего не знаю об этом")</f>
        <v>7</v>
      </c>
      <c r="F100" s="1">
        <f>B100/D96</f>
        <v>5.5555555555555552E-2</v>
      </c>
    </row>
    <row r="101" spans="1:6" x14ac:dyDescent="0.3">
      <c r="A101" s="2" t="s">
        <v>51</v>
      </c>
      <c r="B101">
        <f>COUNTIF('wp_mlw_results (3)'!BA:BA,"Другое (вписать)")</f>
        <v>0</v>
      </c>
      <c r="F101" s="1">
        <f>B101/D96</f>
        <v>0</v>
      </c>
    </row>
    <row r="103" spans="1:6" ht="30" customHeight="1" x14ac:dyDescent="0.3">
      <c r="A103" s="6" t="s">
        <v>85</v>
      </c>
      <c r="B103" s="6"/>
      <c r="C103" s="6"/>
      <c r="D103" s="6"/>
      <c r="E103" s="6"/>
      <c r="F103" s="6"/>
    </row>
    <row r="104" spans="1:6" x14ac:dyDescent="0.3">
      <c r="A104" s="2" t="s">
        <v>83</v>
      </c>
      <c r="B104">
        <f>COUNTIF('wp_mlw_results (3)'!BG:BG,"Полностью доволен")</f>
        <v>93</v>
      </c>
      <c r="D104">
        <f>SUM(B104:B108)</f>
        <v>126</v>
      </c>
      <c r="F104" s="1">
        <f>B104/D104</f>
        <v>0.73809523809523814</v>
      </c>
    </row>
    <row r="105" spans="1:6" x14ac:dyDescent="0.3">
      <c r="A105" s="2" t="s">
        <v>82</v>
      </c>
      <c r="B105">
        <f>COUNTIF('wp_mlw_results (3)'!BG:BG,"Скорее доволен")</f>
        <v>31</v>
      </c>
      <c r="F105" s="1">
        <f>B105/D104</f>
        <v>0.24603174603174602</v>
      </c>
    </row>
    <row r="106" spans="1:6" x14ac:dyDescent="0.3">
      <c r="A106" s="2" t="s">
        <v>81</v>
      </c>
      <c r="B106">
        <f>COUNTIF('wp_mlw_results (3)'!BG:BG,"Скорее не доволен")</f>
        <v>2</v>
      </c>
      <c r="F106" s="1">
        <f>B106/D104</f>
        <v>1.5873015873015872E-2</v>
      </c>
    </row>
    <row r="107" spans="1:6" x14ac:dyDescent="0.3">
      <c r="A107" s="2" t="s">
        <v>80</v>
      </c>
      <c r="B107">
        <f>COUNTIF('wp_mlw_results (3)'!BG:BG,"Не доволен")</f>
        <v>0</v>
      </c>
      <c r="F107" s="1">
        <f>B107/D104</f>
        <v>0</v>
      </c>
    </row>
    <row r="108" spans="1:6" x14ac:dyDescent="0.3">
      <c r="A108" s="2" t="s">
        <v>51</v>
      </c>
      <c r="B108">
        <f>COUNTIF('wp_mlw_results (3)'!BG:BG,"Другое (вписать)")</f>
        <v>0</v>
      </c>
      <c r="F108" s="1">
        <f>B108/D104</f>
        <v>0</v>
      </c>
    </row>
    <row r="110" spans="1:6" x14ac:dyDescent="0.3">
      <c r="A110" s="7" t="s">
        <v>84</v>
      </c>
      <c r="B110" s="7"/>
      <c r="C110" s="7"/>
      <c r="D110" s="7"/>
      <c r="E110" s="7"/>
      <c r="F110" s="7"/>
    </row>
    <row r="111" spans="1:6" x14ac:dyDescent="0.3">
      <c r="A111" s="2" t="s">
        <v>83</v>
      </c>
      <c r="B111">
        <f>COUNTIF('wp_mlw_results (3)'!BJ:BJ,"Полностью доволен")</f>
        <v>99</v>
      </c>
      <c r="D111">
        <f>SUM(B111:B115)</f>
        <v>126</v>
      </c>
      <c r="F111" s="1">
        <f>B111/D111</f>
        <v>0.7857142857142857</v>
      </c>
    </row>
    <row r="112" spans="1:6" x14ac:dyDescent="0.3">
      <c r="A112" s="2" t="s">
        <v>82</v>
      </c>
      <c r="B112">
        <f>COUNTIF('wp_mlw_results (3)'!BJ:BJ,"Скорее доволен")</f>
        <v>25</v>
      </c>
      <c r="F112" s="1">
        <f>B112/D111</f>
        <v>0.1984126984126984</v>
      </c>
    </row>
    <row r="113" spans="1:6" x14ac:dyDescent="0.3">
      <c r="A113" s="2" t="s">
        <v>81</v>
      </c>
      <c r="B113">
        <f>COUNTIF('wp_mlw_results (3)'!BJ:BJ,"Скорее не доволен")</f>
        <v>2</v>
      </c>
      <c r="F113" s="1">
        <f>B113/D111</f>
        <v>1.5873015873015872E-2</v>
      </c>
    </row>
    <row r="114" spans="1:6" x14ac:dyDescent="0.3">
      <c r="A114" s="2" t="s">
        <v>80</v>
      </c>
      <c r="B114">
        <f>COUNTIF('wp_mlw_results (3)'!BJ:BJ,"Не доволен")</f>
        <v>0</v>
      </c>
      <c r="F114" s="1">
        <f>B114/D111</f>
        <v>0</v>
      </c>
    </row>
    <row r="115" spans="1:6" x14ac:dyDescent="0.3">
      <c r="A115" s="2" t="s">
        <v>51</v>
      </c>
      <c r="B115">
        <f>COUNTIF('wp_mlw_results (3)'!BJ:BJ,"Другое (вписать)")</f>
        <v>0</v>
      </c>
      <c r="F115" s="1">
        <f>B115/D111</f>
        <v>0</v>
      </c>
    </row>
    <row r="117" spans="1:6" ht="21.75" customHeight="1" x14ac:dyDescent="0.3">
      <c r="A117" s="6" t="s">
        <v>79</v>
      </c>
      <c r="B117" s="6"/>
      <c r="C117" s="6"/>
      <c r="D117" s="6"/>
      <c r="E117" s="6"/>
      <c r="F117" s="6"/>
    </row>
    <row r="118" spans="1:6" x14ac:dyDescent="0.3">
      <c r="A118" s="2" t="s">
        <v>78</v>
      </c>
      <c r="B118">
        <f>COUNTIF('wp_mlw_results (3)'!BN:BN,"Не пользовался ни разу")</f>
        <v>42</v>
      </c>
      <c r="D118">
        <f>SUM(B118:B121)</f>
        <v>126</v>
      </c>
      <c r="F118" s="1">
        <f>B118/D118</f>
        <v>0.33333333333333331</v>
      </c>
    </row>
    <row r="119" spans="1:6" ht="16.5" customHeight="1" x14ac:dyDescent="0.3">
      <c r="A119" s="2" t="s">
        <v>77</v>
      </c>
      <c r="B119">
        <f>COUNTIF('wp_mlw_results (3)'!BN:BN,"Пользуюсь постоянно – несколько раз в неделю и чаще")</f>
        <v>11</v>
      </c>
      <c r="F119" s="1">
        <f>B119/D118</f>
        <v>8.7301587301587297E-2</v>
      </c>
    </row>
    <row r="120" spans="1:6" ht="15" customHeight="1" x14ac:dyDescent="0.3">
      <c r="A120" s="2" t="s">
        <v>76</v>
      </c>
      <c r="B120">
        <f>COUNTIF('wp_mlw_results (3)'!BN:BN,"Пользуюсь время от времени, несколько раз в месяц")</f>
        <v>44</v>
      </c>
      <c r="F120" s="1">
        <f>B120/D118</f>
        <v>0.34920634920634919</v>
      </c>
    </row>
    <row r="121" spans="1:6" x14ac:dyDescent="0.3">
      <c r="A121" s="2" t="s">
        <v>75</v>
      </c>
      <c r="B121">
        <f>COUNTIF('wp_mlw_results (3)'!BN:BN,"Пользуюсь несколько раз в год и реже")</f>
        <v>29</v>
      </c>
      <c r="F121" s="1">
        <f>B121/D118</f>
        <v>0.23015873015873015</v>
      </c>
    </row>
    <row r="123" spans="1:6" ht="72.75" customHeight="1" x14ac:dyDescent="0.3">
      <c r="A123" s="6" t="s">
        <v>74</v>
      </c>
      <c r="B123" s="6"/>
      <c r="C123" s="6"/>
      <c r="D123" s="6"/>
      <c r="E123" s="6"/>
      <c r="F123" s="6"/>
    </row>
    <row r="124" spans="1:6" ht="28.8" x14ac:dyDescent="0.3">
      <c r="A124" s="2" t="s">
        <v>73</v>
      </c>
      <c r="B124">
        <f>COUNTIF('wp_mlw_results (3)'!BP:BP,"возможность направить предложения есть, я лично пользовался(лась) данным сервисом")</f>
        <v>17</v>
      </c>
      <c r="D124">
        <f>SUM(B124:B127)</f>
        <v>126</v>
      </c>
      <c r="F124" s="1">
        <f>B124/D124</f>
        <v>0.13492063492063491</v>
      </c>
    </row>
    <row r="125" spans="1:6" ht="28.8" x14ac:dyDescent="0.3">
      <c r="A125" s="2" t="s">
        <v>72</v>
      </c>
      <c r="B125">
        <f>COUNTIF('wp_mlw_results (3)'!BP:BP,"возможность направить предложения есть, но я лично не пользовался(лась) данным сервисом")</f>
        <v>57</v>
      </c>
      <c r="F125" s="1">
        <f>B125/D124</f>
        <v>0.45238095238095238</v>
      </c>
    </row>
    <row r="126" spans="1:6" x14ac:dyDescent="0.3">
      <c r="A126" s="2" t="s">
        <v>71</v>
      </c>
      <c r="B126">
        <f>COUNTIF('wp_mlw_results (3)'!BP:BP,"нет возможности направить предложение")</f>
        <v>2</v>
      </c>
      <c r="F126" s="1">
        <f>B126/D124</f>
        <v>1.5873015873015872E-2</v>
      </c>
    </row>
    <row r="127" spans="1:6" x14ac:dyDescent="0.3">
      <c r="A127" s="2" t="s">
        <v>70</v>
      </c>
      <c r="B127">
        <f>COUNTIF('wp_mlw_results (3)'!BP:BP,"затрудняюсь ответить")</f>
        <v>50</v>
      </c>
      <c r="F127" s="1">
        <f>B127/D124</f>
        <v>0.3968253968253968</v>
      </c>
    </row>
    <row r="129" spans="1:6" x14ac:dyDescent="0.3">
      <c r="A129" s="3" t="s">
        <v>69</v>
      </c>
    </row>
    <row r="130" spans="1:6" x14ac:dyDescent="0.3">
      <c r="A130" s="2" t="s">
        <v>64</v>
      </c>
      <c r="B130">
        <f>COUNTIF('wp_mlw_results (3)'!BS:BS,"-3 балла")</f>
        <v>99</v>
      </c>
      <c r="D130">
        <f>SUM(B130:B132)</f>
        <v>126</v>
      </c>
      <c r="F130" s="1">
        <f>B130/D130</f>
        <v>0.7857142857142857</v>
      </c>
    </row>
    <row r="131" spans="1:6" x14ac:dyDescent="0.3">
      <c r="A131" s="2" t="s">
        <v>63</v>
      </c>
      <c r="B131">
        <f>COUNTIF('wp_mlw_results (3)'!BS:BS,"-2 балла")</f>
        <v>26</v>
      </c>
      <c r="F131" s="1">
        <f>B131/D130</f>
        <v>0.20634920634920634</v>
      </c>
    </row>
    <row r="132" spans="1:6" x14ac:dyDescent="0.3">
      <c r="A132" s="2" t="s">
        <v>62</v>
      </c>
      <c r="B132">
        <f>COUNTIF('wp_mlw_results (3)'!BS:BS,"-1 балл")</f>
        <v>1</v>
      </c>
      <c r="F132" s="1">
        <f>B132/D130</f>
        <v>7.9365079365079361E-3</v>
      </c>
    </row>
    <row r="134" spans="1:6" ht="28.8" x14ac:dyDescent="0.3">
      <c r="A134" s="3" t="s">
        <v>68</v>
      </c>
    </row>
    <row r="135" spans="1:6" x14ac:dyDescent="0.3">
      <c r="A135" s="2" t="s">
        <v>64</v>
      </c>
      <c r="B135">
        <f>COUNTIF('wp_mlw_results (3)'!BU:BU,"- 3 баллла")</f>
        <v>102</v>
      </c>
      <c r="D135">
        <f>SUM(B135:B137)</f>
        <v>126</v>
      </c>
      <c r="F135" s="1">
        <f>B135/D135</f>
        <v>0.80952380952380953</v>
      </c>
    </row>
    <row r="136" spans="1:6" x14ac:dyDescent="0.3">
      <c r="A136" s="2" t="s">
        <v>63</v>
      </c>
      <c r="B136">
        <f>COUNTIF('wp_mlw_results (3)'!BU:BU,"- 2 балла")</f>
        <v>21</v>
      </c>
      <c r="F136" s="1">
        <f>B136/D135</f>
        <v>0.16666666666666666</v>
      </c>
    </row>
    <row r="137" spans="1:6" x14ac:dyDescent="0.3">
      <c r="A137" s="2" t="s">
        <v>62</v>
      </c>
      <c r="B137">
        <f>COUNTIF('wp_mlw_results (3)'!BU:BU,"- 1 балл")</f>
        <v>3</v>
      </c>
      <c r="F137" s="1">
        <f>B137/D135</f>
        <v>2.3809523809523808E-2</v>
      </c>
    </row>
    <row r="139" spans="1:6" x14ac:dyDescent="0.3">
      <c r="A139" s="3" t="s">
        <v>67</v>
      </c>
    </row>
    <row r="140" spans="1:6" x14ac:dyDescent="0.3">
      <c r="A140" s="2" t="s">
        <v>64</v>
      </c>
      <c r="B140">
        <f>COUNTIF('wp_mlw_results (3)'!BW:BW,"- 3 балла")</f>
        <v>106</v>
      </c>
      <c r="D140">
        <f>SUM(B140:B142)</f>
        <v>126</v>
      </c>
      <c r="F140" s="1">
        <f>B140/D140</f>
        <v>0.84126984126984128</v>
      </c>
    </row>
    <row r="141" spans="1:6" x14ac:dyDescent="0.3">
      <c r="A141" s="2" t="s">
        <v>63</v>
      </c>
      <c r="B141">
        <f>COUNTIF('wp_mlw_results (3)'!BW:BW,"- 2 балла")</f>
        <v>15</v>
      </c>
      <c r="F141" s="1">
        <f>B141/D140</f>
        <v>0.11904761904761904</v>
      </c>
    </row>
    <row r="142" spans="1:6" x14ac:dyDescent="0.3">
      <c r="A142" s="2" t="s">
        <v>62</v>
      </c>
      <c r="B142">
        <f>COUNTIF('wp_mlw_results (3)'!BW:BW,"- 1 балл")</f>
        <v>5</v>
      </c>
      <c r="F142" s="1">
        <f>B142/D140</f>
        <v>3.968253968253968E-2</v>
      </c>
    </row>
    <row r="144" spans="1:6" ht="28.8" x14ac:dyDescent="0.3">
      <c r="A144" s="3" t="s">
        <v>66</v>
      </c>
    </row>
    <row r="145" spans="1:6" x14ac:dyDescent="0.3">
      <c r="A145" s="2" t="s">
        <v>64</v>
      </c>
      <c r="B145">
        <f>COUNTIF('wp_mlw_results (3)'!BY:BY,"- 3 балла")</f>
        <v>100</v>
      </c>
      <c r="D145">
        <f>SUM(B145:B147)</f>
        <v>126</v>
      </c>
      <c r="F145" s="1">
        <f>B145/D145</f>
        <v>0.79365079365079361</v>
      </c>
    </row>
    <row r="146" spans="1:6" x14ac:dyDescent="0.3">
      <c r="A146" s="2" t="s">
        <v>63</v>
      </c>
      <c r="B146">
        <f>COUNTIF('wp_mlw_results (3)'!BY:BY,"- 2 балла")</f>
        <v>21</v>
      </c>
      <c r="F146" s="1">
        <f>B146/D145</f>
        <v>0.16666666666666666</v>
      </c>
    </row>
    <row r="147" spans="1:6" x14ac:dyDescent="0.3">
      <c r="A147" s="2" t="s">
        <v>62</v>
      </c>
      <c r="B147">
        <f>COUNTIF('wp_mlw_results (3)'!BY:BY,"- 1 балл")</f>
        <v>5</v>
      </c>
      <c r="F147" s="1">
        <f>B147/D145</f>
        <v>3.968253968253968E-2</v>
      </c>
    </row>
    <row r="149" spans="1:6" ht="28.5" customHeight="1" x14ac:dyDescent="0.3">
      <c r="A149" s="3" t="s">
        <v>65</v>
      </c>
    </row>
    <row r="150" spans="1:6" x14ac:dyDescent="0.3">
      <c r="A150" s="2" t="s">
        <v>64</v>
      </c>
      <c r="B150">
        <f>COUNTIF('wp_mlw_results (3)'!CA:CA,"- 3 балла")</f>
        <v>98</v>
      </c>
      <c r="D150">
        <f>SUM(B150:B153)</f>
        <v>126</v>
      </c>
      <c r="F150" s="1">
        <f>B150/D150</f>
        <v>0.77777777777777779</v>
      </c>
    </row>
    <row r="151" spans="1:6" x14ac:dyDescent="0.3">
      <c r="A151" s="2" t="s">
        <v>63</v>
      </c>
      <c r="B151">
        <f>COUNTIF('wp_mlw_results (3)'!CA:CA,"- 2 балла")</f>
        <v>18</v>
      </c>
      <c r="F151" s="1">
        <f>B151/D150</f>
        <v>0.14285714285714285</v>
      </c>
    </row>
    <row r="152" spans="1:6" x14ac:dyDescent="0.3">
      <c r="A152" s="2" t="s">
        <v>62</v>
      </c>
      <c r="B152">
        <f>COUNTIF('wp_mlw_results (3)'!CA:CA,"- 1 балл")</f>
        <v>6</v>
      </c>
      <c r="F152" s="1">
        <f>B152/D150</f>
        <v>4.7619047619047616E-2</v>
      </c>
    </row>
    <row r="153" spans="1:6" x14ac:dyDescent="0.3">
      <c r="A153" s="2" t="s">
        <v>51</v>
      </c>
      <c r="B153">
        <f>COUNTIF('wp_mlw_results (3)'!CA:CA,"Другое (вписать)")</f>
        <v>4</v>
      </c>
      <c r="F153" s="1">
        <f>B153/D150</f>
        <v>3.1746031746031744E-2</v>
      </c>
    </row>
    <row r="155" spans="1:6" ht="39" customHeight="1" x14ac:dyDescent="0.3">
      <c r="A155" s="6" t="s">
        <v>61</v>
      </c>
      <c r="B155" s="6"/>
      <c r="C155" s="6"/>
      <c r="D155" s="6"/>
      <c r="E155" s="6"/>
      <c r="F155" s="6"/>
    </row>
    <row r="157" spans="1:6" x14ac:dyDescent="0.3">
      <c r="A157" s="2" t="s">
        <v>60</v>
      </c>
      <c r="B157">
        <f>COUNTIF('wp_mlw_results (3)'!CE:CE,"полностью удовлетворён")</f>
        <v>85</v>
      </c>
      <c r="D157">
        <f>SUM(B157:B161)</f>
        <v>126</v>
      </c>
      <c r="F157" s="1">
        <f>B157/D157</f>
        <v>0.67460317460317465</v>
      </c>
    </row>
    <row r="158" spans="1:6" x14ac:dyDescent="0.3">
      <c r="A158" s="2" t="s">
        <v>59</v>
      </c>
      <c r="B158">
        <f>COUNTIF('wp_mlw_results (3)'!CE:CE,"скорее удовлетворён")</f>
        <v>37</v>
      </c>
      <c r="F158" s="1">
        <f>B158/D157</f>
        <v>0.29365079365079366</v>
      </c>
    </row>
    <row r="159" spans="1:6" x14ac:dyDescent="0.3">
      <c r="A159" s="2" t="s">
        <v>58</v>
      </c>
      <c r="B159">
        <f>COUNTIF('wp_mlw_results (3)'!CE:CE,"скорее не удовлетворён")</f>
        <v>3</v>
      </c>
      <c r="F159" s="1">
        <f>B159/D157</f>
        <v>2.3809523809523808E-2</v>
      </c>
    </row>
    <row r="160" spans="1:6" x14ac:dyDescent="0.3">
      <c r="A160" s="2" t="s">
        <v>57</v>
      </c>
      <c r="B160">
        <f>COUNTIF('wp_mlw_results (3)'!CE:CE,"полностью не удовлетворён")</f>
        <v>0</v>
      </c>
      <c r="F160" s="1">
        <f>B160/D157</f>
        <v>0</v>
      </c>
    </row>
    <row r="161" spans="1:6" x14ac:dyDescent="0.3">
      <c r="A161" s="2" t="s">
        <v>51</v>
      </c>
      <c r="B161">
        <f>COUNTIF('wp_mlw_results (3)'!CE:CE,"Другое (вписать)")</f>
        <v>1</v>
      </c>
      <c r="F161" s="1">
        <f>B161/D157</f>
        <v>7.9365079365079361E-3</v>
      </c>
    </row>
    <row r="163" spans="1:6" ht="36.75" customHeight="1" x14ac:dyDescent="0.3">
      <c r="A163" s="6" t="s">
        <v>56</v>
      </c>
      <c r="B163" s="6"/>
      <c r="C163" s="6"/>
      <c r="D163" s="6"/>
      <c r="E163" s="6"/>
      <c r="F163" s="6"/>
    </row>
    <row r="164" spans="1:6" x14ac:dyDescent="0.3">
      <c r="A164" s="2" t="s">
        <v>55</v>
      </c>
      <c r="B164">
        <f>COUNTIF('wp_mlw_results (3)'!CH:CH,"точно порекомендую")</f>
        <v>87</v>
      </c>
      <c r="D164">
        <f>SUM(B164:B168)</f>
        <v>126</v>
      </c>
      <c r="F164" s="1">
        <f>B164/D164</f>
        <v>0.69047619047619047</v>
      </c>
    </row>
    <row r="165" spans="1:6" x14ac:dyDescent="0.3">
      <c r="A165" s="2" t="s">
        <v>54</v>
      </c>
      <c r="B165">
        <f>COUNTIF('wp_mlw_results (3)'!CH:CH,"скорее порекомендую")</f>
        <v>35</v>
      </c>
      <c r="F165" s="1">
        <f>B165/D164</f>
        <v>0.27777777777777779</v>
      </c>
    </row>
    <row r="166" spans="1:6" x14ac:dyDescent="0.3">
      <c r="A166" s="2" t="s">
        <v>53</v>
      </c>
      <c r="B166">
        <f>COUNTIF('wp_mlw_results (3)'!CH:CH,"скорее не порекомендую")</f>
        <v>3</v>
      </c>
      <c r="F166" s="1">
        <f>B166/D164</f>
        <v>2.3809523809523808E-2</v>
      </c>
    </row>
    <row r="167" spans="1:6" x14ac:dyDescent="0.3">
      <c r="A167" s="2" t="s">
        <v>52</v>
      </c>
      <c r="B167">
        <f>COUNTIF('wp_mlw_results (3)'!CH:CH,"точно не порекомендую")</f>
        <v>0</v>
      </c>
      <c r="F167" s="1">
        <f>B167/D164</f>
        <v>0</v>
      </c>
    </row>
    <row r="168" spans="1:6" x14ac:dyDescent="0.3">
      <c r="A168" s="2" t="s">
        <v>51</v>
      </c>
      <c r="B168">
        <f>COUNTIF('wp_mlw_results (3)'!CH:CH,"Другое (вписать)")</f>
        <v>1</v>
      </c>
      <c r="F168" s="1">
        <f>B168/D164</f>
        <v>7.9365079365079361E-3</v>
      </c>
    </row>
  </sheetData>
  <mergeCells count="20">
    <mergeCell ref="A64:F64"/>
    <mergeCell ref="A71:F71"/>
    <mergeCell ref="A79:F79"/>
    <mergeCell ref="A1:F1"/>
    <mergeCell ref="A8:F8"/>
    <mergeCell ref="A15:F15"/>
    <mergeCell ref="A22:F22"/>
    <mergeCell ref="A29:F29"/>
    <mergeCell ref="A36:F36"/>
    <mergeCell ref="A43:F43"/>
    <mergeCell ref="A50:F50"/>
    <mergeCell ref="A57:F57"/>
    <mergeCell ref="A155:F155"/>
    <mergeCell ref="A163:F163"/>
    <mergeCell ref="A87:F87"/>
    <mergeCell ref="A95:F95"/>
    <mergeCell ref="A103:F103"/>
    <mergeCell ref="A110:F110"/>
    <mergeCell ref="A117:F117"/>
    <mergeCell ref="A123:F1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workbookViewId="0">
      <selection activeCell="B1" sqref="B1"/>
    </sheetView>
  </sheetViews>
  <sheetFormatPr defaultRowHeight="14.4" x14ac:dyDescent="0.3"/>
  <cols>
    <col min="1" max="1" width="51.44140625" customWidth="1"/>
    <col min="2" max="2" width="12.88671875" customWidth="1"/>
  </cols>
  <sheetData>
    <row r="1" spans="1:2" x14ac:dyDescent="0.3">
      <c r="A1" s="4" t="s">
        <v>106</v>
      </c>
      <c r="B1">
        <f>COUNTIF('wp_mlw_results (3)'!F:F,"детский сад   «Колокольчик»  п. Высокий Мыс")</f>
        <v>0</v>
      </c>
    </row>
    <row r="2" spans="1:2" x14ac:dyDescent="0.3">
      <c r="A2" s="4" t="s">
        <v>107</v>
      </c>
      <c r="B2">
        <f>COUNTIF('wp_mlw_results (3)'!F:F,"Каюковская НШ")</f>
        <v>0</v>
      </c>
    </row>
    <row r="3" spans="1:2" x14ac:dyDescent="0.3">
      <c r="A3" s="4" t="s">
        <v>108</v>
      </c>
      <c r="B3">
        <f>COUNTIF('wp_mlw_results (3)'!F:F,"детский сад  «Рябинка» д. Русскинская")</f>
        <v>0</v>
      </c>
    </row>
    <row r="4" spans="1:2" x14ac:dyDescent="0.3">
      <c r="A4" s="4" t="s">
        <v>109</v>
      </c>
      <c r="B4">
        <f>COUNTIF('wp_mlw_results (3)'!F:F,"Фёдоровская СОШ № 1")</f>
        <v>0</v>
      </c>
    </row>
    <row r="5" spans="1:2" x14ac:dyDescent="0.3">
      <c r="A5" s="4" t="s">
        <v>110</v>
      </c>
      <c r="B5">
        <f>COUNTIF('wp_mlw_results (3)'!F:F,"Высокомысовская СОШ")</f>
        <v>0</v>
      </c>
    </row>
    <row r="6" spans="1:2" x14ac:dyDescent="0.3">
      <c r="A6" s="4" t="s">
        <v>111</v>
      </c>
      <c r="B6">
        <f>COUNTIF('wp_mlw_results (3)'!F:F,"Ляминская СОШ")</f>
        <v>0</v>
      </c>
    </row>
    <row r="7" spans="1:2" x14ac:dyDescent="0.3">
      <c r="A7" s="4" t="s">
        <v>112</v>
      </c>
      <c r="B7">
        <f>COUNTIF('wp_mlw_results (3)'!F:F,"Угутская СОШ")</f>
        <v>0</v>
      </c>
    </row>
    <row r="8" spans="1:2" x14ac:dyDescent="0.3">
      <c r="A8" s="4" t="s">
        <v>113</v>
      </c>
      <c r="B8">
        <f>COUNTIF('wp_mlw_results (3)'!F:F,"детский сад  «Снежинка» п. Нижнесортымский")</f>
        <v>0</v>
      </c>
    </row>
    <row r="9" spans="1:2" x14ac:dyDescent="0.3">
      <c r="A9" s="4" t="s">
        <v>114</v>
      </c>
      <c r="B9">
        <f>COUNTIF('wp_mlw_results (3)'!F:F,"детский сад  «Мальвина»  п. Ульт-Ягун")</f>
        <v>0</v>
      </c>
    </row>
    <row r="10" spans="1:2" x14ac:dyDescent="0.3">
      <c r="A10" s="4" t="s">
        <v>115</v>
      </c>
      <c r="B10">
        <f>COUNTIF('wp_mlw_results (3)'!F:F,"детский сад  «Медвежонок» с.Угут")</f>
        <v>0</v>
      </c>
    </row>
    <row r="11" spans="1:2" x14ac:dyDescent="0.3">
      <c r="A11" s="4" t="s">
        <v>116</v>
      </c>
      <c r="B11">
        <f>COUNTIF('wp_mlw_results (3)'!F:F,"детский сад  «Снежинка»  с. Сытомино")</f>
        <v>0</v>
      </c>
    </row>
    <row r="12" spans="1:2" x14ac:dyDescent="0.3">
      <c r="A12" s="4" t="s">
        <v>117</v>
      </c>
      <c r="B12">
        <f>COUNTIF('wp_mlw_results (3)'!F:F,"Лянторская СОШ № 5")</f>
        <v>0</v>
      </c>
    </row>
    <row r="13" spans="1:2" x14ac:dyDescent="0.3">
      <c r="A13" s="4" t="s">
        <v>118</v>
      </c>
      <c r="B13">
        <f>COUNTIF('wp_mlw_results (3)'!F:F,"Ульт-Ягунская СОШ")</f>
        <v>0</v>
      </c>
    </row>
    <row r="14" spans="1:2" x14ac:dyDescent="0.3">
      <c r="A14" s="4" t="s">
        <v>119</v>
      </c>
      <c r="B14">
        <f>COUNTIF('wp_mlw_results (3)'!F:F,"Русскинская СОШ")</f>
        <v>0</v>
      </c>
    </row>
    <row r="15" spans="1:2" x14ac:dyDescent="0.3">
      <c r="A15" s="4" t="s">
        <v>120</v>
      </c>
      <c r="B15">
        <f>COUNTIF('wp_mlw_results (3)'!F:F,"Локосовская СШ-С")</f>
        <v>0</v>
      </c>
    </row>
    <row r="16" spans="1:2" x14ac:dyDescent="0.3">
      <c r="A16" s="4" t="s">
        <v>121</v>
      </c>
      <c r="B16">
        <f>COUNTIF('wp_mlw_results (3)'!F:F,"детский сад «Светлячок»  д. Сайгатина")</f>
        <v>0</v>
      </c>
    </row>
    <row r="17" spans="1:2" x14ac:dyDescent="0.3">
      <c r="A17" s="4" t="s">
        <v>122</v>
      </c>
      <c r="B17">
        <f>COUNTIF('wp_mlw_results (3)'!F:F,"детский сад  «Белочка»   п.г.т. Федоровский")</f>
        <v>0</v>
      </c>
    </row>
    <row r="18" spans="1:2" x14ac:dyDescent="0.3">
      <c r="A18" s="4" t="s">
        <v>123</v>
      </c>
      <c r="B18">
        <f>COUNTIF('wp_mlw_results (3)'!F:F,"Лянторская СОШ № 7")</f>
        <v>0</v>
      </c>
    </row>
    <row r="19" spans="1:2" x14ac:dyDescent="0.3">
      <c r="A19" s="4" t="s">
        <v>124</v>
      </c>
      <c r="B19">
        <f>COUNTIF('wp_mlw_results (3)'!F:F,"детский сад  «Золотая рыбка»  г.Лянтор")</f>
        <v>0</v>
      </c>
    </row>
    <row r="20" spans="1:2" x14ac:dyDescent="0.3">
      <c r="A20" s="4" t="s">
        <v>125</v>
      </c>
      <c r="B20">
        <f>COUNTIF('wp_mlw_results (3)'!F:F,"детский сад «Северное сияние»  п. Нижнесортымский")</f>
        <v>0</v>
      </c>
    </row>
    <row r="21" spans="1:2" x14ac:dyDescent="0.3">
      <c r="A21" s="4" t="s">
        <v>126</v>
      </c>
      <c r="B21">
        <f>COUNTIF('wp_mlw_results (3)'!F:F,"детский сад  «Радуга» п. Нижнесортымский")</f>
        <v>0</v>
      </c>
    </row>
    <row r="22" spans="1:2" x14ac:dyDescent="0.3">
      <c r="A22" s="4" t="s">
        <v>127</v>
      </c>
      <c r="B22">
        <f>COUNTIF('wp_mlw_results (3)'!F:F,"детский сад  «Соловушка» п.г.т. Белый Яр")</f>
        <v>0</v>
      </c>
    </row>
    <row r="23" spans="1:2" x14ac:dyDescent="0.3">
      <c r="A23" s="4" t="s">
        <v>128</v>
      </c>
      <c r="B23">
        <f>COUNTIF('wp_mlw_results (3)'!F:F,"Сытоминская СШ")</f>
        <v>0</v>
      </c>
    </row>
    <row r="24" spans="1:2" x14ac:dyDescent="0.3">
      <c r="A24" s="4" t="s">
        <v>129</v>
      </c>
      <c r="B24">
        <f>COUNTIF('wp_mlw_results (3)'!F:F,"Фёдоровская СОШ № 5")</f>
        <v>0</v>
      </c>
    </row>
    <row r="25" spans="1:2" x14ac:dyDescent="0.3">
      <c r="A25" s="4" t="s">
        <v>130</v>
      </c>
      <c r="B25">
        <f>COUNTIF('wp_mlw_results (3)'!F:F,"Сайгатинская СШ")</f>
        <v>0</v>
      </c>
    </row>
    <row r="26" spans="1:2" x14ac:dyDescent="0.3">
      <c r="A26" s="4" t="s">
        <v>131</v>
      </c>
      <c r="B26">
        <f>COUNTIF('wp_mlw_results (3)'!F:F,"Солнечная СОШ")</f>
        <v>0</v>
      </c>
    </row>
    <row r="27" spans="1:2" x14ac:dyDescent="0.3">
      <c r="A27" s="4" t="s">
        <v>132</v>
      </c>
      <c r="B27">
        <f>COUNTIF('wp_mlw_results (3)'!F:F,"детский сад «Светлячок» г.Лянтор")</f>
        <v>0</v>
      </c>
    </row>
    <row r="28" spans="1:2" x14ac:dyDescent="0.3">
      <c r="A28" s="4" t="s">
        <v>133</v>
      </c>
      <c r="B28">
        <f>COUNTIF('wp_mlw_results (3)'!F:F,"Фёдоровская СОШ № 2")</f>
        <v>0</v>
      </c>
    </row>
    <row r="29" spans="1:2" x14ac:dyDescent="0.3">
      <c r="A29" s="4" t="s">
        <v>134</v>
      </c>
      <c r="B29">
        <f>COUNTIF('wp_mlw_results (3)'!F:F,"детский сад  «Белоснежка»  п.Солнечный")</f>
        <v>126</v>
      </c>
    </row>
    <row r="30" spans="1:2" x14ac:dyDescent="0.3">
      <c r="A30" s="4" t="s">
        <v>135</v>
      </c>
      <c r="B30">
        <f>COUNTIF('wp_mlw_results (3)'!F:F,"детский сад  «Ромашка» г.Лянтор")</f>
        <v>0</v>
      </c>
    </row>
    <row r="31" spans="1:2" x14ac:dyDescent="0.3">
      <c r="A31" s="4" t="s">
        <v>136</v>
      </c>
      <c r="B31">
        <f>COUNTIF('wp_mlw_results (3)'!F:F,"детский сад  «Рябинка»  п.г.т. Барсово")</f>
        <v>0</v>
      </c>
    </row>
    <row r="32" spans="1:2" x14ac:dyDescent="0.3">
      <c r="A32" s="4" t="s">
        <v>137</v>
      </c>
      <c r="B32">
        <f>COUNTIF('wp_mlw_results (3)'!F:F,"детский сад «Сибирячок»  г.Лянтор")</f>
        <v>0</v>
      </c>
    </row>
    <row r="33" spans="1:2" x14ac:dyDescent="0.3">
      <c r="A33" s="4" t="s">
        <v>138</v>
      </c>
      <c r="B33">
        <f>COUNTIF('wp_mlw_results (3)'!F:F,"детский сад «Журавушка» г. Лянтор")</f>
        <v>0</v>
      </c>
    </row>
    <row r="34" spans="1:2" x14ac:dyDescent="0.3">
      <c r="A34" s="4" t="s">
        <v>139</v>
      </c>
      <c r="B34">
        <f>COUNTIF('wp_mlw_results (3)'!F:F,"детский сад «Аист» п. Солнечный")</f>
        <v>0</v>
      </c>
    </row>
    <row r="35" spans="1:2" x14ac:dyDescent="0.3">
      <c r="A35" s="4" t="s">
        <v>140</v>
      </c>
      <c r="B35">
        <f>COUNTIF('wp_mlw_results (3)'!F:F,"детский сад  «Город детства»  г.Лянтор")</f>
        <v>0</v>
      </c>
    </row>
    <row r="36" spans="1:2" x14ac:dyDescent="0.3">
      <c r="A36" s="4" t="s">
        <v>141</v>
      </c>
      <c r="B36">
        <f>COUNTIF('wp_mlw_results (3)'!F:F,"детский сад  «Теремок» п.г.т. Белый Яр")</f>
        <v>0</v>
      </c>
    </row>
    <row r="37" spans="1:2" x14ac:dyDescent="0.3">
      <c r="A37" s="4" t="s">
        <v>142</v>
      </c>
      <c r="B37">
        <f>COUNTIF('wp_mlw_results (3)'!F:F,"Лянторская СОШ № 4")</f>
        <v>0</v>
      </c>
    </row>
    <row r="38" spans="1:2" x14ac:dyDescent="0.3">
      <c r="A38" s="4" t="s">
        <v>143</v>
      </c>
      <c r="B38">
        <f>COUNTIF('wp_mlw_results (3)'!F:F,"Барсовская СОШ")</f>
        <v>0</v>
      </c>
    </row>
    <row r="39" spans="1:2" x14ac:dyDescent="0.3">
      <c r="A39" s="4" t="s">
        <v>144</v>
      </c>
      <c r="B39">
        <f>COUNTIF('wp_mlw_results (3)'!F:F,"Лянторская СОШ № 6")</f>
        <v>0</v>
      </c>
    </row>
    <row r="40" spans="1:2" x14ac:dyDescent="0.3">
      <c r="A40" s="4" t="s">
        <v>145</v>
      </c>
      <c r="B40">
        <f>COUNTIF('wp_mlw_results (3)'!F:F,"детский сад «Умка» п.г.т. Федоровский")</f>
        <v>0</v>
      </c>
    </row>
    <row r="41" spans="1:2" x14ac:dyDescent="0.3">
      <c r="A41" s="4" t="s">
        <v>146</v>
      </c>
      <c r="B41">
        <f>COUNTIF('wp_mlw_results (3)'!F:F,"детский сад «Танюша»  п.г.т.Федоровский")</f>
        <v>0</v>
      </c>
    </row>
    <row r="42" spans="1:2" x14ac:dyDescent="0.3">
      <c r="A42" s="4" t="s">
        <v>147</v>
      </c>
      <c r="B42">
        <f>COUNTIF('wp_mlw_results (3)'!F:F,"детский сад «Сибирячок»  п.г.т. Белый Яр")</f>
        <v>0</v>
      </c>
    </row>
    <row r="43" spans="1:2" x14ac:dyDescent="0.3">
      <c r="A43" s="4" t="s">
        <v>148</v>
      </c>
      <c r="B43">
        <f>COUNTIF('wp_mlw_results (3)'!F:F,"Лянторская СОШ № 3")</f>
        <v>0</v>
      </c>
    </row>
    <row r="44" spans="1:2" x14ac:dyDescent="0.3">
      <c r="A44" s="4" t="s">
        <v>149</v>
      </c>
      <c r="B44">
        <f>COUNTIF('wp_mlw_results (3)'!F:F,"«Районный центр детского творчества»")</f>
        <v>0</v>
      </c>
    </row>
    <row r="45" spans="1:2" x14ac:dyDescent="0.3">
      <c r="A45" s="4" t="s">
        <v>150</v>
      </c>
      <c r="B45">
        <f>COUNTIF('wp_mlw_results (3)'!F:F,"Нижнесортымская СОШ")</f>
        <v>0</v>
      </c>
    </row>
    <row r="46" spans="1:2" x14ac:dyDescent="0.3">
      <c r="A46" s="4" t="s">
        <v>151</v>
      </c>
      <c r="B46">
        <f>COUNTIF('wp_mlw_results (3)'!F:F,"Белоярская СОШ № 3")</f>
        <v>0</v>
      </c>
    </row>
    <row r="47" spans="1:2" x14ac:dyDescent="0.3">
      <c r="A47" s="4" t="s">
        <v>152</v>
      </c>
      <c r="B47">
        <f>COUNTIF('wp_mlw_results (3)'!F:F,"Белоярская СОШ № 1")</f>
        <v>0</v>
      </c>
    </row>
    <row r="48" spans="1:2" x14ac:dyDescent="0.3">
      <c r="A48" s="4" t="s">
        <v>153</v>
      </c>
      <c r="B48">
        <f>COUNTIF('wp_mlw_results (3)'!F:F,"Тром-Аганская НШ-ДС")</f>
        <v>0</v>
      </c>
    </row>
    <row r="49" spans="2:2" x14ac:dyDescent="0.3">
      <c r="B49">
        <f>SUM(B1:B48)</f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wp_mlw_results (3)</vt:lpstr>
      <vt:lpstr>Свод по району</vt:lpstr>
      <vt:lpstr>Колличество рпрошенных по ОУ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NeXuS-74</dc:creator>
  <cp:lastModifiedBy>NIO</cp:lastModifiedBy>
  <dcterms:created xsi:type="dcterms:W3CDTF">2019-05-16T14:57:58Z</dcterms:created>
  <dcterms:modified xsi:type="dcterms:W3CDTF">2019-05-17T09:52:32Z</dcterms:modified>
</cp:coreProperties>
</file>